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camille\Femasif Dropbox\Camille Rodriguez\femasif\Assurance Maladie\ACI - MSP\"/>
    </mc:Choice>
  </mc:AlternateContent>
  <xr:revisionPtr revIDLastSave="0" documentId="8_{ADBAD61F-7DD6-44F8-B461-99B4713C037C}" xr6:coauthVersionLast="45" xr6:coauthVersionMax="45" xr10:uidLastSave="{00000000-0000-0000-0000-000000000000}"/>
  <bookViews>
    <workbookView xWindow="-110" yWindow="-110" windowWidth="19420" windowHeight="10420" tabRatio="602" xr2:uid="{00000000-000D-0000-FFFF-FFFF00000000}"/>
  </bookViews>
  <sheets>
    <sheet name="Calcul NM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5" i="1" l="1"/>
  <c r="E56" i="1"/>
  <c r="F40" i="1" l="1"/>
  <c r="F12" i="1" l="1"/>
  <c r="F17" i="1"/>
  <c r="F19" i="1"/>
  <c r="F21" i="1"/>
  <c r="F22" i="1"/>
  <c r="F18" i="1"/>
  <c r="F20" i="1"/>
  <c r="F26" i="1"/>
  <c r="F27" i="1"/>
  <c r="F33" i="1"/>
  <c r="F36" i="1"/>
  <c r="F42" i="1"/>
  <c r="F43" i="1"/>
  <c r="F34" i="1"/>
  <c r="F37" i="1"/>
  <c r="F38" i="1"/>
  <c r="F41" i="1"/>
  <c r="F13" i="1"/>
  <c r="F14" i="1"/>
  <c r="F15" i="1"/>
  <c r="F16" i="1"/>
  <c r="F44" i="1"/>
  <c r="D16" i="1"/>
  <c r="D15" i="1"/>
  <c r="D14" i="1"/>
  <c r="D13" i="1"/>
  <c r="F28" i="1" l="1"/>
  <c r="D51" i="1"/>
  <c r="F56" i="1"/>
  <c r="G56" i="1" s="1"/>
  <c r="F55" i="1"/>
  <c r="G55" i="1" s="1"/>
  <c r="F57" i="1"/>
  <c r="G57" i="1" s="1"/>
  <c r="F45" i="1"/>
  <c r="F23" i="1"/>
  <c r="F29" i="1" l="1"/>
  <c r="F47" i="1" s="1"/>
  <c r="D49" i="1" s="1"/>
</calcChain>
</file>

<file path=xl/sharedStrings.xml><?xml version="1.0" encoding="utf-8"?>
<sst xmlns="http://schemas.openxmlformats.org/spreadsheetml/2006/main" count="74" uniqueCount="67">
  <si>
    <t>1 - Accès aux soins</t>
  </si>
  <si>
    <t>3 - Système d'information</t>
  </si>
  <si>
    <t>2 -Travail en équipe</t>
  </si>
  <si>
    <t>Entrez votre nombre de patients ci-dessous</t>
  </si>
  <si>
    <t xml:space="preserve">Votre MSP             </t>
  </si>
  <si>
    <t>Résultat (formules intégrées ne pas remplir cette colonne)</t>
  </si>
  <si>
    <t xml:space="preserve">Socle prérequis : nombre de points </t>
  </si>
  <si>
    <t>Socle : nombre de points avec un taux d'atteinte maximal pour les RCP</t>
  </si>
  <si>
    <t>Justificatifs : liste des professionnels ayant réalisé des vacations au sein de la MSP au cours de l’année indiquant : nom, prénom, numéro AM, numéro RPPS, profession médicale ou spécialité médicale, temps moyen hebdomadaire de présence au sein de la MSP, intervention dans le cadre d’un CSTM ou non (production de la copie du CSTM).</t>
  </si>
  <si>
    <t>Nb de points prévus à l'accord</t>
  </si>
  <si>
    <t xml:space="preserve">Situation de votre MSP </t>
  </si>
  <si>
    <t>CRITERES SOCLES</t>
  </si>
  <si>
    <t>Si fermeture le samedi matin.</t>
  </si>
  <si>
    <r>
      <rPr>
        <b/>
        <sz val="11"/>
        <color theme="1"/>
        <rFont val="Calibri"/>
        <family val="2"/>
        <scheme val="minor"/>
      </rPr>
      <t>Système d’information</t>
    </r>
    <r>
      <rPr>
        <sz val="11"/>
        <color theme="1"/>
        <rFont val="Calibri"/>
        <family val="2"/>
        <scheme val="minor"/>
      </rPr>
      <t xml:space="preserve">  labellisé par l’ASIP santé en "niveau standard"
Dossiers des patients informatisés et partagés, au moyen d’habilitations différenciées, entre les professionnels de santé intervenant dans la prise en charge du patient.
</t>
    </r>
    <r>
      <rPr>
        <i/>
        <sz val="11"/>
        <color theme="1"/>
        <rFont val="Calibri"/>
        <family val="2"/>
        <scheme val="minor"/>
      </rPr>
      <t xml:space="preserve">Justificatifs : copie des factures du logiciel, des bons de commande ou des contrats d’abonnement, de maintenance ou de location permettant de vérifier que le système d’information fait bien partie des logiciels labellisés par l’ASIP santé, avec la date d’acquisition de l’équipement. </t>
    </r>
  </si>
  <si>
    <t>200
150</t>
  </si>
  <si>
    <t>SOCLES ET PREREQUIS : NOMBRE DE POINTS DE VOTRE MSP</t>
  </si>
  <si>
    <t>CRITERES OPTIONNELS</t>
  </si>
  <si>
    <t>Travail en équipe</t>
  </si>
  <si>
    <r>
      <rPr>
        <b/>
        <sz val="11"/>
        <color theme="1"/>
        <rFont val="Calibri"/>
        <family val="2"/>
        <scheme val="minor"/>
      </rPr>
      <t>3. Accueil</t>
    </r>
    <r>
      <rPr>
        <sz val="11"/>
        <color theme="1"/>
        <rFont val="Calibri"/>
        <family val="2"/>
        <scheme val="minor"/>
      </rPr>
      <t xml:space="preserve"> dans la structure d’au moins 1 médecin ayant signé un </t>
    </r>
    <r>
      <rPr>
        <b/>
        <sz val="11"/>
        <color theme="1"/>
        <rFont val="Calibri"/>
        <family val="2"/>
        <scheme val="minor"/>
      </rPr>
      <t>Contrat de Solidarité Territoriale Médecin</t>
    </r>
    <r>
      <rPr>
        <sz val="11"/>
        <color theme="1"/>
        <rFont val="Calibri"/>
        <family val="2"/>
        <scheme val="minor"/>
      </rPr>
      <t xml:space="preserve">
</t>
    </r>
    <r>
      <rPr>
        <sz val="10"/>
        <color theme="1"/>
        <rFont val="Calibri"/>
        <family val="2"/>
        <scheme val="minor"/>
      </rPr>
      <t>(</t>
    </r>
    <r>
      <rPr>
        <i/>
        <u/>
        <sz val="10"/>
        <color theme="1"/>
        <rFont val="Calibri"/>
        <family val="2"/>
        <scheme val="minor"/>
      </rPr>
      <t>Article 7 de la Convention Médicale</t>
    </r>
    <r>
      <rPr>
        <sz val="10"/>
        <color theme="1"/>
        <rFont val="Calibri"/>
        <family val="2"/>
        <scheme val="minor"/>
      </rPr>
      <t xml:space="preserve"> : contrat ayant pour objet d’inciter les médecins n’exerçant pas dans une zone en difficulté ou déficitaire à y consacrer une partie de leur activité libérale. Engagement à réaliser au moins 10 jours dans une zone en difficulté, sur une période de 3 ans, en contrepartie duquel le médecin perçoit une aide à l’activité correspondant à 10% des honoraires de cette activité et de la prise en charge des frais de déplacement.)</t>
    </r>
  </si>
  <si>
    <r>
      <rPr>
        <b/>
        <sz val="11"/>
        <color theme="1"/>
        <rFont val="Calibri"/>
        <family val="2"/>
        <scheme val="minor"/>
      </rPr>
      <t xml:space="preserve">Système d’information labellisé niveau « avancé » par l’ASIP Santé </t>
    </r>
    <r>
      <rPr>
        <sz val="11"/>
        <color theme="1"/>
        <rFont val="Calibri"/>
        <family val="2"/>
        <scheme val="minor"/>
      </rPr>
      <t xml:space="preserve"> (fonctionnalités supplémentaires utiles au fonctionnement d’une structure pluri-professionnelle).
</t>
    </r>
    <r>
      <rPr>
        <i/>
        <sz val="11"/>
        <color theme="1"/>
        <rFont val="Calibri"/>
        <family val="2"/>
        <scheme val="minor"/>
      </rPr>
      <t xml:space="preserve">Justificatifs : copie des factures du logiciel, des bons de commande ou des contrats d’abonnement, de maintenance ou de location permettant de vérifier que le système d’information fait bien partie des logiciels labellisés par l’ASIP santé. avec la date d’acquisition de l’équipement. </t>
    </r>
  </si>
  <si>
    <t>OPTIONNELS  : NOMBRE DE POINTS DE VOTRE MSP</t>
  </si>
  <si>
    <t>NOMBRE DE POINTS TOTAL</t>
  </si>
  <si>
    <t>Valeur du point :</t>
  </si>
  <si>
    <t>DOTATION DE VOTRE EQUIPE</t>
  </si>
  <si>
    <t>Majoration de précarité</t>
  </si>
  <si>
    <t>Nombre de patients bénéficiaires de l'AME ayant eu au moins un acte de médecin généraliste dans l'année</t>
  </si>
  <si>
    <t>Situation de votre MSP</t>
  </si>
  <si>
    <t>Taux de précarité de votre MSP</t>
  </si>
  <si>
    <t>Majoration applicable</t>
  </si>
  <si>
    <t>Nombre de patients bénéficiaires de la CMU-C ayant eu au moins un acte de médecin généraliste dans l'année</t>
  </si>
  <si>
    <t>Avance pour l'année en cours
Calcul selon le texte : 100% d'atteinte des critères socles</t>
  </si>
  <si>
    <t>Rémunération majorée</t>
  </si>
  <si>
    <r>
      <rPr>
        <b/>
        <sz val="11"/>
        <color theme="1"/>
        <rFont val="Calibri"/>
        <family val="2"/>
        <scheme val="minor"/>
      </rPr>
      <t>1.</t>
    </r>
    <r>
      <rPr>
        <sz val="11"/>
        <color theme="1"/>
        <rFont val="Calibri"/>
        <family val="2"/>
        <scheme val="minor"/>
      </rPr>
      <t xml:space="preserve"> </t>
    </r>
    <r>
      <rPr>
        <b/>
        <u/>
        <sz val="11"/>
        <color theme="1"/>
        <rFont val="Calibri"/>
        <family val="2"/>
        <scheme val="minor"/>
      </rPr>
      <t>Ouverture</t>
    </r>
    <r>
      <rPr>
        <sz val="11"/>
        <color theme="1"/>
        <rFont val="Calibri"/>
        <family val="2"/>
        <scheme val="minor"/>
      </rPr>
      <t xml:space="preserve"> de</t>
    </r>
    <r>
      <rPr>
        <b/>
        <sz val="11"/>
        <color theme="1"/>
        <rFont val="Calibri"/>
        <family val="2"/>
        <scheme val="minor"/>
      </rPr>
      <t xml:space="preserve"> 8 heures à 20 h</t>
    </r>
    <r>
      <rPr>
        <sz val="11"/>
        <color theme="1"/>
        <rFont val="Calibri"/>
        <family val="2"/>
        <scheme val="minor"/>
      </rPr>
      <t xml:space="preserve"> du lundi au vendredi, </t>
    </r>
    <r>
      <rPr>
        <b/>
        <sz val="11"/>
        <color theme="1"/>
        <rFont val="Calibri"/>
        <family val="2"/>
        <scheme val="minor"/>
      </rPr>
      <t>le samedi matin de 8h à 12h</t>
    </r>
    <r>
      <rPr>
        <sz val="11"/>
        <color theme="1"/>
        <rFont val="Calibri"/>
        <family val="2"/>
        <scheme val="minor"/>
      </rPr>
      <t xml:space="preserve"> et </t>
    </r>
    <r>
      <rPr>
        <b/>
        <sz val="11"/>
        <color theme="1"/>
        <rFont val="Calibri"/>
        <family val="2"/>
        <scheme val="minor"/>
      </rPr>
      <t>pendant les congés scolaires</t>
    </r>
    <r>
      <rPr>
        <sz val="11"/>
        <color theme="1"/>
        <rFont val="Calibri"/>
        <family val="2"/>
        <scheme val="minor"/>
      </rPr>
      <t xml:space="preserve">
</t>
    </r>
    <r>
      <rPr>
        <b/>
        <sz val="11"/>
        <color theme="1"/>
        <rFont val="Calibri"/>
        <family val="2"/>
        <scheme val="minor"/>
      </rPr>
      <t>2.</t>
    </r>
    <r>
      <rPr>
        <sz val="11"/>
        <color theme="1"/>
        <rFont val="Calibri"/>
        <family val="2"/>
        <scheme val="minor"/>
      </rPr>
      <t xml:space="preserve"> Accès à des </t>
    </r>
    <r>
      <rPr>
        <b/>
        <sz val="11"/>
        <color theme="1"/>
        <rFont val="Calibri"/>
        <family val="2"/>
        <scheme val="minor"/>
      </rPr>
      <t>soins non programmés chaque jour ouvré</t>
    </r>
    <r>
      <rPr>
        <sz val="11"/>
        <color theme="1"/>
        <rFont val="Calibri"/>
        <family val="2"/>
        <scheme val="minor"/>
      </rPr>
      <t xml:space="preserve"> : organisation pour une régulation des demandes (physique ou téléphonique) et possibilité de consultation dans la journée (plages horaires dédiées par médecin ou à tour de rôle).
</t>
    </r>
    <r>
      <rPr>
        <i/>
        <sz val="11"/>
        <color theme="1"/>
        <rFont val="Calibri"/>
        <family val="2"/>
        <scheme val="minor"/>
      </rPr>
      <t>Objectif: respect des engagements formalisés dans la charte d’engagement affichée dans la MSP. La charte fait office de justificatif.</t>
    </r>
  </si>
  <si>
    <r>
      <rPr>
        <b/>
        <sz val="11"/>
        <color theme="1"/>
        <rFont val="Calibri"/>
        <family val="2"/>
        <scheme val="minor"/>
      </rPr>
      <t>Si</t>
    </r>
    <r>
      <rPr>
        <sz val="11"/>
        <color theme="1"/>
        <rFont val="Calibri"/>
        <family val="2"/>
        <scheme val="minor"/>
      </rPr>
      <t xml:space="preserve"> amplitude horaire d’</t>
    </r>
    <r>
      <rPr>
        <b/>
        <sz val="11"/>
        <color theme="1"/>
        <rFont val="Calibri"/>
        <family val="2"/>
        <scheme val="minor"/>
      </rPr>
      <t>ouverture entre 10h et 12h par jour</t>
    </r>
    <r>
      <rPr>
        <sz val="11"/>
        <color theme="1"/>
        <rFont val="Calibri"/>
        <family val="2"/>
        <scheme val="minor"/>
      </rPr>
      <t xml:space="preserve"> du lundi au vendredi et le </t>
    </r>
    <r>
      <rPr>
        <b/>
        <sz val="11"/>
        <color theme="1"/>
        <rFont val="Calibri"/>
        <family val="2"/>
        <scheme val="minor"/>
      </rPr>
      <t>samedi matin</t>
    </r>
    <r>
      <rPr>
        <sz val="11"/>
        <color theme="1"/>
        <rFont val="Calibri"/>
        <family val="2"/>
        <scheme val="minor"/>
      </rPr>
      <t>.</t>
    </r>
  </si>
  <si>
    <r>
      <rPr>
        <b/>
        <sz val="11"/>
        <color theme="1"/>
        <rFont val="Calibri"/>
        <family val="2"/>
        <scheme val="minor"/>
      </rPr>
      <t>Si</t>
    </r>
    <r>
      <rPr>
        <sz val="11"/>
        <color theme="1"/>
        <rFont val="Calibri"/>
        <family val="2"/>
        <scheme val="minor"/>
      </rPr>
      <t xml:space="preserve"> amplitude horaire d’</t>
    </r>
    <r>
      <rPr>
        <b/>
        <sz val="11"/>
        <color theme="1"/>
        <rFont val="Calibri"/>
        <family val="2"/>
        <scheme val="minor"/>
      </rPr>
      <t>ouverture entre 8h et 10h par jour</t>
    </r>
    <r>
      <rPr>
        <sz val="11"/>
        <color theme="1"/>
        <rFont val="Calibri"/>
        <family val="2"/>
        <scheme val="minor"/>
      </rPr>
      <t xml:space="preserve"> du lundi au vendredi et le </t>
    </r>
    <r>
      <rPr>
        <b/>
        <sz val="11"/>
        <color theme="1"/>
        <rFont val="Calibri"/>
        <family val="2"/>
        <scheme val="minor"/>
      </rPr>
      <t>samedi matin</t>
    </r>
    <r>
      <rPr>
        <sz val="11"/>
        <color theme="1"/>
        <rFont val="Calibri"/>
        <family val="2"/>
        <scheme val="minor"/>
      </rPr>
      <t>.</t>
    </r>
  </si>
  <si>
    <r>
      <rPr>
        <b/>
        <sz val="11"/>
        <color theme="1"/>
        <rFont val="Calibri"/>
        <family val="2"/>
        <scheme val="minor"/>
      </rPr>
      <t>Si fermeture au maximum de 3 semaines</t>
    </r>
    <r>
      <rPr>
        <sz val="11"/>
        <color theme="1"/>
        <rFont val="Calibri"/>
        <family val="2"/>
        <scheme val="minor"/>
      </rPr>
      <t xml:space="preserve"> pendant les congés scolaires dans l’année.</t>
    </r>
  </si>
  <si>
    <r>
      <rPr>
        <b/>
        <sz val="11"/>
        <color theme="1"/>
        <rFont val="Calibri"/>
        <family val="2"/>
        <scheme val="minor"/>
      </rPr>
      <t>Fonction de coordination</t>
    </r>
    <r>
      <rPr>
        <sz val="11"/>
        <color theme="1"/>
        <rFont val="Calibri"/>
        <family val="2"/>
        <scheme val="minor"/>
      </rPr>
      <t xml:space="preserve"> : temps identifié et dédié à cette fonction (que ce soit 1 personne exerçant au sein de la structure ou du personnel recruté spécifiquement) notamment pour les missions suivantes : 
•      animation de la coordination interprofessionnelle,
•      coordination des parcours et des dossiers patients,
•      suivi de l’utilisation du système d'information et organisation du travail de production des données de santé,
•      relation avec les institutions ou collectivités.
</t>
    </r>
    <r>
      <rPr>
        <i/>
        <sz val="11"/>
        <color theme="1"/>
        <rFont val="Calibri"/>
        <family val="2"/>
        <scheme val="minor"/>
      </rPr>
      <t>Justificatifs : contrat de travail, fiche de poste, etc.</t>
    </r>
  </si>
  <si>
    <r>
      <rPr>
        <b/>
        <sz val="11"/>
        <color theme="1"/>
        <rFont val="Calibri"/>
        <family val="2"/>
        <scheme val="minor"/>
      </rPr>
      <t>5. Mise en place d’outils pour mesurer la satisfaction et les besoins exprimés par les patients</t>
    </r>
    <r>
      <rPr>
        <sz val="11"/>
        <color theme="1"/>
        <rFont val="Calibri"/>
        <family val="2"/>
        <scheme val="minor"/>
      </rPr>
      <t xml:space="preserve"> sur l’organisation et les services offerts par la structure : questionnaire, adaptations au regard des besoins identifiés, mise en place de réunions avec les usagers.
</t>
    </r>
    <r>
      <rPr>
        <i/>
        <sz val="11"/>
        <color theme="1"/>
        <rFont val="Calibri"/>
        <family val="2"/>
        <scheme val="minor"/>
      </rPr>
      <t>Justificatifs : Tout document permettant d’attester de la mise en place d’outils permettant d’évaluer la satisfaction et les besoins exprimés par les patients sur l’organisation et les services offerts par la structure et des adaptations réalisées au regard des besoins identifiés.</t>
    </r>
  </si>
  <si>
    <r>
      <t xml:space="preserve">1. </t>
    </r>
    <r>
      <rPr>
        <b/>
        <sz val="11"/>
        <color theme="1"/>
        <rFont val="Calibri"/>
        <family val="2"/>
        <scheme val="minor"/>
      </rPr>
      <t>Formation des jeunes professionnels de santé</t>
    </r>
    <r>
      <rPr>
        <sz val="11"/>
        <color theme="1"/>
        <rFont val="Calibri"/>
        <family val="2"/>
        <scheme val="minor"/>
      </rPr>
      <t xml:space="preserve"> (2 stages/an) selon les modalités propres à chaque profession.
</t>
    </r>
    <r>
      <rPr>
        <i/>
        <sz val="11"/>
        <color theme="1"/>
        <rFont val="Calibri"/>
        <family val="2"/>
        <scheme val="minor"/>
      </rPr>
      <t>Justificatifs : attestations de stages ou conventions identifiant nom du stagiaire, profession concernée et dates de réalisation du stage.</t>
    </r>
  </si>
  <si>
    <r>
      <rPr>
        <b/>
        <sz val="11"/>
        <color theme="1"/>
        <rFont val="Calibri"/>
        <family val="2"/>
        <scheme val="minor"/>
      </rPr>
      <t>2. Mise en place d'une procédure</t>
    </r>
    <r>
      <rPr>
        <sz val="11"/>
        <color theme="1"/>
        <rFont val="Calibri"/>
        <family val="2"/>
        <scheme val="minor"/>
      </rPr>
      <t xml:space="preserve"> </t>
    </r>
    <r>
      <rPr>
        <b/>
        <sz val="11"/>
        <color theme="1"/>
        <rFont val="Calibri"/>
        <family val="2"/>
        <scheme val="minor"/>
      </rPr>
      <t>définissant la transmission des données de santé</t>
    </r>
    <r>
      <rPr>
        <sz val="11"/>
        <color theme="1"/>
        <rFont val="Calibri"/>
        <family val="2"/>
        <scheme val="minor"/>
      </rPr>
      <t xml:space="preserve"> nécessaires à la prise en charge des patients vers des professionnels de santé extérieurs, des services et établissements sanitaires, des structures et services médico-sociaux, des intervenants sociaux dans le respect de la réglementation.
Il s'agit notamment du VMS complété par les informations, recueillies par les autres professionnels de santé de la MSP, nécessaires à la continuité de la prise en charge.
</t>
    </r>
    <r>
      <rPr>
        <i/>
        <sz val="11"/>
        <color theme="1"/>
        <rFont val="Calibri"/>
        <family val="2"/>
        <scheme val="minor"/>
      </rPr>
      <t>Justificatifs : document(s) attestant de cette mise en place.</t>
    </r>
  </si>
  <si>
    <t>Part variable : votre patientèle est inférieure ou égale à 4000 patients.</t>
  </si>
  <si>
    <t>Part variable : votre patientèle est inférieure ou égale à 8000 patients.</t>
  </si>
  <si>
    <t>Part variable : votre patientèle est supérieure à 8000 patients.</t>
  </si>
  <si>
    <t>Indiquer :
- le nb de protocoles élaborés (case E26)
- Oui si vous avez mis en place des RCP (case E27).</t>
  </si>
  <si>
    <r>
      <rPr>
        <b/>
        <sz val="11"/>
        <color theme="1"/>
        <rFont val="Calibri"/>
        <family val="2"/>
        <scheme val="minor"/>
      </rPr>
      <t>1. Diversité de services de soins spécialisés parmi les associés</t>
    </r>
    <r>
      <rPr>
        <sz val="11"/>
        <color theme="1"/>
        <rFont val="Calibri"/>
        <family val="2"/>
        <scheme val="minor"/>
      </rPr>
      <t xml:space="preserve"> : 
</t>
    </r>
    <r>
      <rPr>
        <sz val="11"/>
        <color theme="1"/>
        <rFont val="Wingdings 2"/>
        <family val="1"/>
        <charset val="2"/>
      </rPr>
      <t xml:space="preserve">C </t>
    </r>
    <r>
      <rPr>
        <i/>
        <sz val="11"/>
        <color theme="1"/>
        <rFont val="Calibri"/>
        <family val="2"/>
      </rPr>
      <t>niveau 1 :</t>
    </r>
    <r>
      <rPr>
        <sz val="11"/>
        <color theme="1"/>
        <rFont val="Calibri"/>
        <family val="2"/>
      </rPr>
      <t xml:space="preserve"> </t>
    </r>
    <r>
      <rPr>
        <b/>
        <sz val="11"/>
        <color theme="1"/>
        <rFont val="Calibri"/>
        <family val="2"/>
        <scheme val="minor"/>
      </rPr>
      <t>1 profession médicale</t>
    </r>
    <r>
      <rPr>
        <sz val="11"/>
        <color theme="1"/>
        <rFont val="Calibri"/>
        <family val="2"/>
        <scheme val="minor"/>
      </rPr>
      <t xml:space="preserve"> ou 1 pharmacien en + de la médecine générale </t>
    </r>
    <r>
      <rPr>
        <b/>
        <sz val="11"/>
        <color theme="1"/>
        <rFont val="Calibri"/>
        <family val="2"/>
        <scheme val="minor"/>
      </rPr>
      <t>ou 3  professions paramédicales</t>
    </r>
    <r>
      <rPr>
        <sz val="11"/>
        <color theme="1"/>
        <rFont val="Calibri"/>
        <family val="2"/>
        <scheme val="minor"/>
      </rPr>
      <t xml:space="preserve"> différentes.</t>
    </r>
  </si>
  <si>
    <r>
      <rPr>
        <sz val="11"/>
        <color theme="1"/>
        <rFont val="Wingdings 2"/>
        <family val="1"/>
        <charset val="2"/>
      </rPr>
      <t xml:space="preserve">C </t>
    </r>
    <r>
      <rPr>
        <i/>
        <sz val="11"/>
        <color theme="1"/>
        <rFont val="Calibri"/>
        <family val="2"/>
      </rPr>
      <t>niveau 2 :</t>
    </r>
    <r>
      <rPr>
        <sz val="11"/>
        <color theme="1"/>
        <rFont val="Calibri"/>
        <family val="2"/>
      </rPr>
      <t xml:space="preserve"> </t>
    </r>
    <r>
      <rPr>
        <b/>
        <sz val="11"/>
        <color theme="1"/>
        <rFont val="Calibri"/>
        <family val="2"/>
        <scheme val="minor"/>
      </rPr>
      <t>1 profession médicale</t>
    </r>
    <r>
      <rPr>
        <sz val="11"/>
        <color theme="1"/>
        <rFont val="Calibri"/>
        <family val="2"/>
        <scheme val="minor"/>
      </rPr>
      <t xml:space="preserve"> ou pharmacien en + de la médecine générale </t>
    </r>
    <r>
      <rPr>
        <b/>
        <sz val="11"/>
        <color theme="1"/>
        <rFont val="Calibri"/>
        <family val="2"/>
        <scheme val="minor"/>
      </rPr>
      <t>et 3 professions paramédicales</t>
    </r>
    <r>
      <rPr>
        <sz val="11"/>
        <color theme="1"/>
        <rFont val="Calibri"/>
        <family val="2"/>
        <scheme val="minor"/>
      </rPr>
      <t xml:space="preserve"> différentes.</t>
    </r>
  </si>
  <si>
    <r>
      <rPr>
        <b/>
        <sz val="11"/>
        <color theme="1"/>
        <rFont val="Calibri"/>
        <family val="2"/>
        <scheme val="minor"/>
      </rPr>
      <t>2. Diversité de services de soins spécialisés et second recours extérieurs à la MSP :</t>
    </r>
    <r>
      <rPr>
        <sz val="11"/>
        <color theme="1"/>
        <rFont val="Calibri"/>
        <family val="2"/>
        <scheme val="minor"/>
      </rPr>
      <t xml:space="preserve"> 
</t>
    </r>
    <r>
      <rPr>
        <sz val="11"/>
        <color theme="1"/>
        <rFont val="Wingdings 2"/>
        <family val="1"/>
        <charset val="2"/>
      </rPr>
      <t xml:space="preserve">C </t>
    </r>
    <r>
      <rPr>
        <i/>
        <sz val="11"/>
        <color theme="1"/>
        <rFont val="Calibri"/>
        <family val="2"/>
      </rPr>
      <t xml:space="preserve">niveau 1 : </t>
    </r>
    <r>
      <rPr>
        <b/>
        <sz val="11"/>
        <color theme="1"/>
        <rFont val="Calibri"/>
        <family val="2"/>
        <scheme val="minor"/>
      </rPr>
      <t>Consultations de 2nd recours</t>
    </r>
    <r>
      <rPr>
        <sz val="11"/>
        <color theme="1"/>
        <rFont val="Calibri"/>
        <family val="2"/>
        <scheme val="minor"/>
      </rPr>
      <t xml:space="preserve"> (spécialité médicale hors médecine générale), sage-femme, dentiste ou pharmacien représentant </t>
    </r>
    <r>
      <rPr>
        <b/>
        <sz val="11"/>
        <color theme="1"/>
        <rFont val="Calibri"/>
        <family val="2"/>
        <scheme val="minor"/>
      </rPr>
      <t>en moyenne 2 jours par mois.</t>
    </r>
  </si>
  <si>
    <r>
      <rPr>
        <sz val="11"/>
        <color theme="1"/>
        <rFont val="Wingdings 2"/>
        <family val="1"/>
        <charset val="2"/>
      </rPr>
      <t xml:space="preserve">C </t>
    </r>
    <r>
      <rPr>
        <i/>
        <sz val="11"/>
        <color theme="1"/>
        <rFont val="Calibri"/>
        <family val="2"/>
        <scheme val="minor"/>
      </rPr>
      <t xml:space="preserve">niveau 2 : </t>
    </r>
    <r>
      <rPr>
        <b/>
        <sz val="11"/>
        <color theme="1"/>
        <rFont val="Calibri"/>
        <family val="2"/>
        <scheme val="minor"/>
      </rPr>
      <t>Consultations de 2nd recours au moins 2,5 jours par semaine.</t>
    </r>
  </si>
  <si>
    <r>
      <rPr>
        <b/>
        <sz val="10"/>
        <color theme="1"/>
        <rFont val="Calibri"/>
        <family val="2"/>
        <scheme val="minor"/>
      </rPr>
      <t xml:space="preserve">Thématiques de santé publique listées à l'ACI : </t>
    </r>
    <r>
      <rPr>
        <sz val="10"/>
        <color theme="1"/>
        <rFont val="Calibri"/>
        <family val="2"/>
        <scheme val="minor"/>
      </rPr>
      <t xml:space="preserve">
• Actions en faveur d’une amélioration de la couverture vaccinale, 
• Lutte contre la tuberculose, 
• Surpoids et obésité chez l’enfant, 
• Souffrance psychique et conduites addictives chez les adolescents de 12 à 25 ans, 
• Prévention du suicide, 
• Prévention spécifique en direction des personnes âgées pour les régions hors PAERPA, 
• Prévention périnatale et suivi des femmes en situation de précarité, 
• Education thérapeutique et éducation à la santé.</t>
    </r>
  </si>
  <si>
    <r>
      <t xml:space="preserve">Le résultat : </t>
    </r>
    <r>
      <rPr>
        <b/>
        <i/>
        <sz val="11"/>
        <color theme="1"/>
        <rFont val="Calibri"/>
        <family val="2"/>
        <scheme val="minor"/>
      </rPr>
      <t>"Rémunération majorée"</t>
    </r>
    <r>
      <rPr>
        <i/>
        <sz val="11"/>
        <color theme="1"/>
        <rFont val="Calibri"/>
        <family val="2"/>
        <scheme val="minor"/>
      </rPr>
      <t xml:space="preserve"> n'est pas en lien avec l'intitulé des lignes.
Il apparaît en fonction de la tranche où se situe votre MSP au regard du taux de précarité.</t>
    </r>
  </si>
  <si>
    <r>
      <rPr>
        <b/>
        <i/>
        <u/>
        <sz val="11"/>
        <color rgb="FF00B0F0"/>
        <rFont val="Calibri"/>
        <family val="2"/>
        <scheme val="minor"/>
      </rPr>
      <t>NB</t>
    </r>
    <r>
      <rPr>
        <b/>
        <i/>
        <sz val="11"/>
        <color rgb="FF00B0F0"/>
        <rFont val="Calibri"/>
        <family val="2"/>
        <scheme val="minor"/>
      </rPr>
      <t xml:space="preserve"> : </t>
    </r>
    <r>
      <rPr>
        <b/>
        <u/>
        <sz val="11"/>
        <color theme="1"/>
        <rFont val="Calibri"/>
        <family val="2"/>
        <scheme val="minor"/>
      </rPr>
      <t>Patientèle de référence</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nombre de patients (quel que soit l’âge) ayant déclaré comme « médecin traitant » un des médecins associés</t>
    </r>
    <r>
      <rPr>
        <sz val="11"/>
        <color theme="1"/>
        <rFont val="Calibri"/>
        <family val="2"/>
        <scheme val="minor"/>
      </rPr>
      <t xml:space="preserve"> de la structure (exerçant ainsi au sein de la structure).</t>
    </r>
  </si>
  <si>
    <r>
      <t>Prérequis pour déclencher la rémunération</t>
    </r>
    <r>
      <rPr>
        <i/>
        <sz val="12"/>
        <color theme="1"/>
        <rFont val="Calibri"/>
        <family val="2"/>
        <scheme val="minor"/>
      </rPr>
      <t xml:space="preserve"> : pas d’obligation de leur mise en place effective à la signature du contrat
Mais respect obligatoire à la transmission des justificatifs pour déclencher le versement de l'ensemble de la rémunération.</t>
    </r>
  </si>
  <si>
    <t>Attention : la rémunération de ce critère est pondérée au prorata temporis de la date d'acquisition.</t>
  </si>
  <si>
    <r>
      <t>*</t>
    </r>
    <r>
      <rPr>
        <b/>
        <u/>
        <sz val="10"/>
        <color theme="1"/>
        <rFont val="Calibri"/>
        <family val="2"/>
        <scheme val="minor"/>
      </rPr>
      <t>Thèmes privilégiés pour les protocoles et les réunions de concertation</t>
    </r>
    <r>
      <rPr>
        <b/>
        <sz val="10"/>
        <color theme="1"/>
        <rFont val="Calibri"/>
        <family val="2"/>
        <scheme val="minor"/>
      </rPr>
      <t xml:space="preserve"> :</t>
    </r>
    <r>
      <rPr>
        <sz val="10"/>
        <color theme="1"/>
        <rFont val="Calibri"/>
        <family val="2"/>
        <scheme val="minor"/>
      </rPr>
      <t xml:space="preserve">
• Affections  sévères compliquées ou décompensées (insuffisance cardiaque,  BPCO,  asthme  instable,  troubles psyhiques graves, etc.),
• Pathologies chroniques nécessitant des soins itératifs et une intervention pluriprofessionnelle permettant de prévenir la  désinsertion socioprofessionnelle (lombalgies chroniques, syndrome dépressif, etc.),
• Patients pour lesquels le risque iatrogénique ou l’équilibre thérapeutique nécessitent l’intervention concertée récurrente de plusieurs acteurs (pharmacien, biologiste, infirmier, médecin généraliste ou autre spécialiste, etc.) : AVK, insulinothérapie, etc.,
• Patients complexes ou en perte d’autonomie pour lesquels le maintien à domicile doit être  conforté (sujets  âgés fragilisés,  plaies chroniques, patients  poly-pathologiques,  soins  palliatifs,  suivi  post AVC, etc.), 
• Patients obèses,
• Grossesse à risque et évoluant dans un environnement psychosocial difficile,
• Pathologies dont la prise en charge est rendue complexe par l’association à des troubles psychiques, des troubles du comportement ou des difficultés sociales, maltraitance intra familiale.</t>
    </r>
  </si>
  <si>
    <r>
      <rPr>
        <b/>
        <sz val="11"/>
        <color theme="1"/>
        <rFont val="Calibri"/>
        <family val="2"/>
        <scheme val="minor"/>
      </rPr>
      <t>1.</t>
    </r>
    <r>
      <rPr>
        <sz val="11"/>
        <color theme="1"/>
        <rFont val="Calibri"/>
        <family val="2"/>
        <scheme val="minor"/>
      </rPr>
      <t xml:space="preserve"> </t>
    </r>
    <r>
      <rPr>
        <b/>
        <sz val="11"/>
        <color theme="1"/>
        <rFont val="Calibri"/>
        <family val="2"/>
        <scheme val="minor"/>
      </rPr>
      <t>Protocoles pluriprofessionnels</t>
    </r>
    <r>
      <rPr>
        <sz val="11"/>
        <color theme="1"/>
        <rFont val="Calibri"/>
        <family val="2"/>
        <scheme val="minor"/>
      </rPr>
      <t xml:space="preserve"> établis pour la prise en charge et le suivi des patients présentant une pathologie nécessitant l’intervention coordonnée des différents professionnels de santé et en priorité sur les thèmes listés*. </t>
    </r>
    <r>
      <rPr>
        <b/>
        <i/>
        <sz val="11"/>
        <color theme="1"/>
        <rFont val="Calibri"/>
        <family val="2"/>
        <scheme val="minor"/>
      </rPr>
      <t>Une étude au cas par cas pour 1 protocole hors de cette liste sera faite.</t>
    </r>
    <r>
      <rPr>
        <sz val="11"/>
        <color theme="1"/>
        <rFont val="Calibri"/>
        <family val="2"/>
        <scheme val="minor"/>
      </rPr>
      <t xml:space="preserve">
</t>
    </r>
    <r>
      <rPr>
        <sz val="11"/>
        <color theme="1"/>
        <rFont val="Wingdings 2"/>
        <family val="1"/>
        <charset val="2"/>
      </rPr>
      <t xml:space="preserve">C </t>
    </r>
    <r>
      <rPr>
        <sz val="11"/>
        <color theme="1"/>
        <rFont val="Calibri"/>
        <family val="2"/>
        <scheme val="minor"/>
      </rPr>
      <t xml:space="preserve">Etablis sur l'expérience et les compétences des professionnels concernés,
</t>
    </r>
    <r>
      <rPr>
        <sz val="11"/>
        <color theme="1"/>
        <rFont val="Wingdings 2"/>
        <family val="1"/>
        <charset val="2"/>
      </rPr>
      <t xml:space="preserve">C </t>
    </r>
    <r>
      <rPr>
        <sz val="11"/>
        <color theme="1"/>
        <rFont val="Calibri"/>
        <family val="2"/>
        <scheme val="minor"/>
      </rPr>
      <t xml:space="preserve">Conformes aux recommandations élaborées par les agences sanitaires (HAS, l'ANSM, Santé Publique France, etc.),
</t>
    </r>
    <r>
      <rPr>
        <sz val="11"/>
        <color theme="1"/>
        <rFont val="Wingdings 2"/>
        <family val="1"/>
        <charset val="2"/>
      </rPr>
      <t xml:space="preserve">C </t>
    </r>
    <r>
      <rPr>
        <sz val="11"/>
        <color theme="1"/>
        <rFont val="Calibri"/>
        <family val="2"/>
        <scheme val="minor"/>
      </rPr>
      <t xml:space="preserve">Répondant à un vrai besoin,
</t>
    </r>
    <r>
      <rPr>
        <sz val="11"/>
        <color theme="1"/>
        <rFont val="Wingdings 2"/>
        <family val="1"/>
        <charset val="2"/>
      </rPr>
      <t xml:space="preserve">C </t>
    </r>
    <r>
      <rPr>
        <sz val="11"/>
        <color theme="1"/>
        <rFont val="Calibri"/>
        <family val="2"/>
        <scheme val="minor"/>
      </rPr>
      <t xml:space="preserve">Adaptés à chaque équipe.
</t>
    </r>
    <r>
      <rPr>
        <sz val="11"/>
        <color theme="1"/>
        <rFont val="Wingdings 2"/>
        <family val="1"/>
        <charset val="2"/>
      </rPr>
      <t xml:space="preserve">C </t>
    </r>
    <r>
      <rPr>
        <sz val="11"/>
        <color theme="1"/>
        <rFont val="Calibri"/>
        <family val="2"/>
        <scheme val="minor"/>
      </rPr>
      <t xml:space="preserve">Formalisation et harmonisation des pratiques existances,
</t>
    </r>
    <r>
      <rPr>
        <sz val="11"/>
        <color theme="1"/>
        <rFont val="Wingdings 2"/>
        <family val="1"/>
        <charset val="2"/>
      </rPr>
      <t xml:space="preserve">C </t>
    </r>
    <r>
      <rPr>
        <sz val="11"/>
        <color theme="1"/>
        <rFont val="Calibri"/>
        <family val="2"/>
        <scheme val="minor"/>
      </rPr>
      <t xml:space="preserve">Simples et facilement consultables lors des soins,
</t>
    </r>
    <r>
      <rPr>
        <sz val="11"/>
        <color theme="1"/>
        <rFont val="Wingdings 2"/>
        <family val="1"/>
        <charset val="2"/>
      </rPr>
      <t xml:space="preserve">C </t>
    </r>
    <r>
      <rPr>
        <sz val="11"/>
        <color theme="1"/>
        <rFont val="Calibri"/>
        <family val="2"/>
        <scheme val="minor"/>
      </rPr>
      <t xml:space="preserve">Rôles et moments d'intervention de chaque professionnel impliqué dans la prise en charge, intéractions (qui fait quoi quand ?)
</t>
    </r>
    <r>
      <rPr>
        <sz val="11"/>
        <color theme="1"/>
        <rFont val="Wingdings 2"/>
        <family val="1"/>
        <charset val="2"/>
      </rPr>
      <t xml:space="preserve">C </t>
    </r>
    <r>
      <rPr>
        <sz val="11"/>
        <color theme="1"/>
        <rFont val="Calibri"/>
        <family val="2"/>
        <scheme val="minor"/>
      </rPr>
      <t xml:space="preserve">Réactualisation régulière.
</t>
    </r>
    <r>
      <rPr>
        <i/>
        <sz val="11"/>
        <color theme="1"/>
        <rFont val="Calibri"/>
        <family val="2"/>
        <scheme val="minor"/>
      </rPr>
      <t xml:space="preserve">
Justificatifs : protocoles élaborés.</t>
    </r>
  </si>
  <si>
    <r>
      <rPr>
        <b/>
        <sz val="11"/>
        <color theme="1"/>
        <rFont val="Calibri"/>
        <family val="2"/>
        <scheme val="minor"/>
      </rPr>
      <t>2. Concertation pluriprofessionnelle</t>
    </r>
    <r>
      <rPr>
        <sz val="11"/>
        <color theme="1"/>
        <rFont val="Calibri"/>
        <family val="2"/>
        <scheme val="minor"/>
      </rPr>
      <t xml:space="preserve"> : 
</t>
    </r>
    <r>
      <rPr>
        <sz val="11"/>
        <color theme="1"/>
        <rFont val="Wingdings 2"/>
        <family val="1"/>
        <charset val="2"/>
      </rPr>
      <t xml:space="preserve">C </t>
    </r>
    <r>
      <rPr>
        <sz val="11"/>
        <color theme="1"/>
        <rFont val="Calibri"/>
        <family val="2"/>
        <scheme val="minor"/>
      </rPr>
      <t xml:space="preserve">Au moins 6 réunions par an, 
</t>
    </r>
    <r>
      <rPr>
        <sz val="11"/>
        <color theme="1"/>
        <rFont val="Wingdings 2"/>
        <family val="1"/>
        <charset val="2"/>
      </rPr>
      <t xml:space="preserve">C </t>
    </r>
    <r>
      <rPr>
        <sz val="11"/>
        <color theme="1"/>
        <rFont val="Calibri"/>
        <family val="2"/>
      </rPr>
      <t xml:space="preserve">nombre de situations à étudier déterminé sur la base de : </t>
    </r>
    <r>
      <rPr>
        <sz val="11"/>
        <color theme="1"/>
        <rFont val="Calibri"/>
        <family val="2"/>
        <scheme val="minor"/>
      </rPr>
      <t xml:space="preserve">5% des patients de la MSP en ALD et 5% des patients de la MSP de + de 75 ans non ALD,
</t>
    </r>
    <r>
      <rPr>
        <sz val="11"/>
        <color theme="1"/>
        <rFont val="Wingdings 2"/>
        <family val="1"/>
        <charset val="2"/>
      </rPr>
      <t xml:space="preserve">C </t>
    </r>
    <r>
      <rPr>
        <sz val="11"/>
        <color theme="1"/>
        <rFont val="Calibri"/>
        <family val="2"/>
        <scheme val="minor"/>
      </rPr>
      <t xml:space="preserve">Situations relevant des problématiques visées par le texte*,
</t>
    </r>
    <r>
      <rPr>
        <sz val="11"/>
        <color theme="1"/>
        <rFont val="Wingdings 2"/>
        <family val="1"/>
        <charset val="2"/>
      </rPr>
      <t xml:space="preserve">C </t>
    </r>
    <r>
      <rPr>
        <sz val="11"/>
        <color theme="1"/>
        <rFont val="Calibri"/>
        <family val="2"/>
        <scheme val="minor"/>
      </rPr>
      <t xml:space="preserve">Compte-rendu intégré dans le dossier informatisé du patient.
</t>
    </r>
    <r>
      <rPr>
        <b/>
        <i/>
        <sz val="11"/>
        <color rgb="FFFF0000"/>
        <rFont val="Calibri"/>
        <family val="2"/>
        <scheme val="minor"/>
      </rPr>
      <t xml:space="preserve">Proratisation de la rémunération au regard de l’atteinte de ces différents éléments.
</t>
    </r>
    <r>
      <rPr>
        <i/>
        <sz val="11"/>
        <color theme="1"/>
        <rFont val="Calibri"/>
        <family val="2"/>
        <scheme val="minor"/>
      </rPr>
      <t xml:space="preserve">
Justificatifs : calendrier des réunions précisant pour chaque réunion le nombre de dossiers examinés.
A sa demande, mise à disposition du service médical de l’assurance maladie des comptes rendus des réunions de concertation anonymisés..</t>
    </r>
  </si>
  <si>
    <r>
      <rPr>
        <b/>
        <sz val="11"/>
        <color theme="1"/>
        <rFont val="Calibri"/>
        <family val="2"/>
        <scheme val="minor"/>
      </rPr>
      <t>Indiquer "Oui" uniquement dans la case correspondant le mieux à votre situation (</t>
    </r>
    <r>
      <rPr>
        <b/>
        <u/>
        <sz val="11"/>
        <color theme="1"/>
        <rFont val="Calibri"/>
        <family val="2"/>
        <scheme val="minor"/>
      </rPr>
      <t>une seule réponse par critère</t>
    </r>
    <r>
      <rPr>
        <b/>
        <sz val="11"/>
        <color theme="1"/>
        <rFont val="Calibri"/>
        <family val="2"/>
        <scheme val="minor"/>
      </rPr>
      <t xml:space="preserve">).
Pour :
les "missions santé publique" : </t>
    </r>
    <r>
      <rPr>
        <sz val="11"/>
        <color theme="1"/>
        <rFont val="Calibri"/>
        <family val="2"/>
        <scheme val="minor"/>
      </rPr>
      <t>indiquer le nb de missions mises en place (case E40),</t>
    </r>
    <r>
      <rPr>
        <b/>
        <sz val="11"/>
        <color theme="1"/>
        <rFont val="Calibri"/>
        <family val="2"/>
        <scheme val="minor"/>
      </rPr>
      <t xml:space="preserve">
l'accueil de stagiaires </t>
    </r>
    <r>
      <rPr>
        <sz val="11"/>
        <color theme="1"/>
        <rFont val="Calibri"/>
        <family val="2"/>
        <scheme val="minor"/>
      </rPr>
      <t>: indiquer le nb de stages réalisés (case E41).</t>
    </r>
  </si>
  <si>
    <r>
      <rPr>
        <b/>
        <i/>
        <sz val="11"/>
        <color rgb="FFFF0000"/>
        <rFont val="Calibri"/>
        <family val="2"/>
        <scheme val="minor"/>
      </rPr>
      <t xml:space="preserve">Attention il s'agit de la rémunération maximale qui peut être atteinte ! </t>
    </r>
    <r>
      <rPr>
        <sz val="11"/>
        <color theme="1"/>
        <rFont val="Calibri"/>
        <family val="2"/>
        <scheme val="minor"/>
      </rPr>
      <t xml:space="preserve">
Ce critère variable est </t>
    </r>
    <r>
      <rPr>
        <i/>
        <sz val="11"/>
        <color theme="1"/>
        <rFont val="Calibri"/>
        <family val="2"/>
        <scheme val="minor"/>
      </rPr>
      <t xml:space="preserve">par ailleurs </t>
    </r>
    <r>
      <rPr>
        <sz val="11"/>
        <color theme="1"/>
        <rFont val="Calibri"/>
        <family val="2"/>
        <scheme val="minor"/>
      </rPr>
      <t>pondéré 
d'une part du nombre de réunions mises en place, 
d'autre part des situations étudiées.</t>
    </r>
  </si>
  <si>
    <r>
      <t xml:space="preserve">Indiquer "Oui" pour la situation qui correspond vraiment à votre situation (le niveau 1 </t>
    </r>
    <r>
      <rPr>
        <b/>
        <i/>
        <u/>
        <sz val="11"/>
        <color theme="1"/>
        <rFont val="Calibri"/>
        <family val="2"/>
        <scheme val="minor"/>
      </rPr>
      <t>ou</t>
    </r>
    <r>
      <rPr>
        <b/>
        <i/>
        <sz val="11"/>
        <color theme="1"/>
        <rFont val="Calibri"/>
        <family val="2"/>
        <scheme val="minor"/>
      </rPr>
      <t xml:space="preserve"> le niveau 2).</t>
    </r>
  </si>
  <si>
    <r>
      <rPr>
        <i/>
        <sz val="11"/>
        <color theme="1"/>
        <rFont val="Calibri"/>
        <family val="2"/>
        <scheme val="minor"/>
      </rPr>
      <t xml:space="preserve">Justificatifs : liste des professionnels de santé </t>
    </r>
    <r>
      <rPr>
        <i/>
        <u/>
        <sz val="11"/>
        <color theme="1"/>
        <rFont val="Calibri"/>
        <family val="2"/>
        <scheme val="minor"/>
      </rPr>
      <t>associés</t>
    </r>
    <r>
      <rPr>
        <i/>
        <sz val="11"/>
        <color theme="1"/>
        <rFont val="Calibri"/>
        <family val="2"/>
        <scheme val="minor"/>
      </rPr>
      <t xml:space="preserve"> de la structure au 31 décembre de l’année indiquant : nom, prénom, numéro AM, numéro RPPS, profession ou spécialité médicale.</t>
    </r>
  </si>
  <si>
    <t>Indiquer "Oui" pour la situation qui correspond vraiment à votre situation (le niveau 1 ou le niveau 2).</t>
  </si>
  <si>
    <r>
      <t>Socles :</t>
    </r>
    <r>
      <rPr>
        <b/>
        <i/>
        <sz val="12"/>
        <color theme="1"/>
        <rFont val="Calibri"/>
        <family val="2"/>
        <scheme val="minor"/>
      </rPr>
      <t xml:space="preserve"> engagement nécessaire de la structure sur cet indicateur mais 1 progressivité dans le degré d’atteinte de l’indicateur est possible</t>
    </r>
  </si>
  <si>
    <r>
      <rPr>
        <b/>
        <sz val="11"/>
        <color theme="1"/>
        <rFont val="Calibri"/>
        <family val="2"/>
        <scheme val="minor"/>
      </rPr>
      <t>4. Réalisation de missions de santé publique</t>
    </r>
    <r>
      <rPr>
        <sz val="11"/>
        <color theme="1"/>
        <rFont val="Calibri"/>
        <family val="2"/>
        <scheme val="minor"/>
      </rPr>
      <t xml:space="preserve"> </t>
    </r>
    <r>
      <rPr>
        <b/>
        <i/>
        <sz val="11"/>
        <color theme="1"/>
        <rFont val="Calibri"/>
        <family val="2"/>
        <scheme val="minor"/>
      </rPr>
      <t>à choisir dans la liste des thèmes listés ou s’inscrivant en cohérence avec les objectifs du projet régional de santé (PRS)</t>
    </r>
    <r>
      <rPr>
        <sz val="11"/>
        <color theme="1"/>
        <rFont val="Calibri"/>
        <family val="2"/>
        <scheme val="minor"/>
      </rPr>
      <t xml:space="preserve">. 2 missions maximum peuvent être valorisées.
</t>
    </r>
    <r>
      <rPr>
        <i/>
        <sz val="11"/>
        <color theme="1"/>
        <rFont val="Calibri"/>
        <family val="2"/>
        <scheme val="minor"/>
      </rPr>
      <t>Justificatifs : fonction de l'annexe au contrat signé qui précise le contenu, les modalités de mise en œuvre de la mission et les justificatifs.</t>
    </r>
  </si>
  <si>
    <r>
      <rPr>
        <b/>
        <i/>
        <u/>
        <sz val="11"/>
        <color rgb="FF00B0F0"/>
        <rFont val="Calibri"/>
        <family val="2"/>
        <scheme val="minor"/>
      </rPr>
      <t>NB</t>
    </r>
    <r>
      <rPr>
        <b/>
        <i/>
        <sz val="11"/>
        <color rgb="FF00B0F0"/>
        <rFont val="Calibri"/>
        <family val="2"/>
        <scheme val="minor"/>
      </rPr>
      <t xml:space="preserve"> :</t>
    </r>
    <r>
      <rPr>
        <sz val="11"/>
        <color theme="1"/>
        <rFont val="Calibri"/>
        <family val="2"/>
        <scheme val="minor"/>
      </rPr>
      <t xml:space="preserve"> Le terme de structure renvoie à la notion de forme juridique, autrement dit </t>
    </r>
    <r>
      <rPr>
        <b/>
        <sz val="11"/>
        <color theme="1"/>
        <rFont val="Calibri"/>
        <family val="2"/>
        <scheme val="minor"/>
      </rPr>
      <t>la SISA</t>
    </r>
    <r>
      <rPr>
        <sz val="11"/>
        <color theme="1"/>
        <rFont val="Calibri"/>
        <family val="2"/>
        <scheme val="minor"/>
      </rPr>
      <t>.</t>
    </r>
  </si>
  <si>
    <r>
      <rPr>
        <b/>
        <sz val="11"/>
        <color theme="1"/>
        <rFont val="Calibri"/>
        <family val="2"/>
        <scheme val="minor"/>
      </rPr>
      <t>Indiquer "Oui"</t>
    </r>
    <r>
      <rPr>
        <sz val="11"/>
        <color theme="1"/>
        <rFont val="Calibri"/>
        <family val="2"/>
        <scheme val="minor"/>
      </rPr>
      <t xml:space="preserve"> </t>
    </r>
    <r>
      <rPr>
        <b/>
        <sz val="11"/>
        <color theme="1"/>
        <rFont val="Calibri"/>
        <family val="2"/>
        <scheme val="minor"/>
      </rPr>
      <t>uniquement dans la case correspondant le mieux à votre situation</t>
    </r>
    <r>
      <rPr>
        <i/>
        <sz val="11"/>
        <color theme="1"/>
        <rFont val="Calibri"/>
        <family val="2"/>
        <scheme val="minor"/>
      </rPr>
      <t xml:space="preserve"> (une seule réponse par critère)</t>
    </r>
    <r>
      <rPr>
        <sz val="11"/>
        <color theme="1"/>
        <rFont val="Calibri"/>
        <family val="2"/>
        <scheme val="minor"/>
      </rPr>
      <t xml:space="preserve">.
</t>
    </r>
    <r>
      <rPr>
        <b/>
        <sz val="11"/>
        <color theme="1"/>
        <rFont val="Calibri"/>
        <family val="2"/>
        <scheme val="minor"/>
      </rPr>
      <t>Pour le Système d'Information</t>
    </r>
    <r>
      <rPr>
        <sz val="11"/>
        <color theme="1"/>
        <rFont val="Calibri"/>
        <family val="2"/>
        <scheme val="minor"/>
      </rPr>
      <t xml:space="preserve"> : indiquer :
- Oui si un SI est en place (case E21).
- Le nb de </t>
    </r>
    <r>
      <rPr>
        <i/>
        <sz val="11"/>
        <color theme="1"/>
        <rFont val="Calibri"/>
        <family val="2"/>
        <scheme val="minor"/>
      </rPr>
      <t xml:space="preserve">professionnels </t>
    </r>
    <r>
      <rPr>
        <b/>
        <i/>
        <sz val="11"/>
        <color theme="1"/>
        <rFont val="Calibri"/>
        <family val="2"/>
        <scheme val="minor"/>
      </rPr>
      <t>associés</t>
    </r>
    <r>
      <rPr>
        <i/>
        <sz val="11"/>
        <color theme="1"/>
        <rFont val="Calibri"/>
        <family val="2"/>
        <scheme val="minor"/>
      </rPr>
      <t xml:space="preserve"> de la structure</t>
    </r>
    <r>
      <rPr>
        <sz val="11"/>
        <color theme="1"/>
        <rFont val="Calibri"/>
        <family val="2"/>
        <scheme val="minor"/>
      </rPr>
      <t xml:space="preserve"> (case E22).</t>
    </r>
  </si>
  <si>
    <r>
      <t xml:space="preserve">Estimation de la dotation NMR / ACI
</t>
    </r>
    <r>
      <rPr>
        <b/>
        <i/>
        <sz val="10"/>
        <color theme="1"/>
        <rFont val="Calibri"/>
        <family val="2"/>
        <scheme val="minor"/>
      </rPr>
      <t>mise à jour janvier 2020</t>
    </r>
  </si>
  <si>
    <r>
      <t xml:space="preserve">Part variable : 2 paliers
</t>
    </r>
    <r>
      <rPr>
        <sz val="11"/>
        <color theme="1"/>
        <rFont val="Wingdings 2"/>
        <family val="1"/>
        <charset val="2"/>
      </rPr>
      <t>C</t>
    </r>
    <r>
      <rPr>
        <sz val="10.45"/>
        <color theme="1"/>
        <rFont val="Wingdings 2"/>
        <family val="1"/>
        <charset val="2"/>
      </rPr>
      <t xml:space="preserve"> </t>
    </r>
    <r>
      <rPr>
        <sz val="11"/>
        <color theme="1"/>
        <rFont val="Calibri"/>
        <family val="2"/>
        <scheme val="minor"/>
      </rPr>
      <t xml:space="preserve">nombre de professionnels de santé associés SISA inférieur ou égal à 16,
</t>
    </r>
    <r>
      <rPr>
        <sz val="11"/>
        <color theme="1"/>
        <rFont val="Wingdings 2"/>
        <family val="1"/>
        <charset val="2"/>
      </rPr>
      <t xml:space="preserve">C </t>
    </r>
    <r>
      <rPr>
        <sz val="11"/>
        <color theme="1"/>
        <rFont val="Calibri"/>
        <family val="2"/>
        <scheme val="minor"/>
      </rPr>
      <t>nombre de professionnels de santé associés SISA supérieur à 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</si>
</sst>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 [$€-40C]_-;\-* #,##0\ [$€-40C]_-;_-* &quot;-&quot;??\ [$€-40C]_-;_-@_-"/>
    <numFmt numFmtId="165" formatCode="_-* #,##0\ &quot;€&quot;_-;\-* #,##0\ &quot;€&quot;_-;_-* &quot;-&quot;??\ &quot;€&quot;_-;_-@_-"/>
    <numFmt numFmtId="166" formatCode="[$-40C]mmm\-yy;@"/>
  </numFmts>
  <fonts count="29" x14ac:knownFonts="1">
    <font>
      <sz val="11"/>
      <color theme="1"/>
      <name val="Calibri"/>
      <family val="2"/>
      <scheme val="minor"/>
    </font>
    <font>
      <b/>
      <sz val="11"/>
      <color theme="1"/>
      <name val="Calibri"/>
      <family val="2"/>
      <scheme val="minor"/>
    </font>
    <font>
      <sz val="12"/>
      <color theme="1"/>
      <name val="Calibri"/>
      <family val="2"/>
      <scheme val="minor"/>
    </font>
    <font>
      <b/>
      <sz val="18"/>
      <color theme="1"/>
      <name val="Calibri"/>
      <family val="2"/>
      <scheme val="minor"/>
    </font>
    <font>
      <b/>
      <sz val="12"/>
      <color theme="1"/>
      <name val="Calibri"/>
      <family val="2"/>
      <scheme val="minor"/>
    </font>
    <font>
      <b/>
      <sz val="14"/>
      <color theme="1"/>
      <name val="Calibri"/>
      <family val="2"/>
      <scheme val="minor"/>
    </font>
    <font>
      <sz val="11"/>
      <color theme="1"/>
      <name val="Calibri"/>
      <family val="2"/>
      <scheme val="minor"/>
    </font>
    <font>
      <sz val="10"/>
      <color theme="1"/>
      <name val="Calibri"/>
      <family val="2"/>
      <scheme val="minor"/>
    </font>
    <font>
      <b/>
      <i/>
      <sz val="11"/>
      <color theme="1"/>
      <name val="Calibri"/>
      <family val="2"/>
      <scheme val="minor"/>
    </font>
    <font>
      <b/>
      <i/>
      <sz val="12"/>
      <color theme="1"/>
      <name val="Calibri"/>
      <family val="2"/>
      <scheme val="minor"/>
    </font>
    <font>
      <i/>
      <sz val="11"/>
      <color theme="1"/>
      <name val="Calibri"/>
      <family val="2"/>
      <scheme val="minor"/>
    </font>
    <font>
      <b/>
      <sz val="11"/>
      <color rgb="FFFF0000"/>
      <name val="Calibri"/>
      <family val="2"/>
      <scheme val="minor"/>
    </font>
    <font>
      <b/>
      <u/>
      <sz val="11"/>
      <color theme="1"/>
      <name val="Calibri"/>
      <family val="2"/>
      <scheme val="minor"/>
    </font>
    <font>
      <b/>
      <i/>
      <u/>
      <sz val="11"/>
      <color rgb="FF00B0F0"/>
      <name val="Calibri"/>
      <family val="2"/>
      <scheme val="minor"/>
    </font>
    <font>
      <b/>
      <i/>
      <sz val="11"/>
      <color rgb="FFFF0000"/>
      <name val="Calibri"/>
      <family val="2"/>
      <scheme val="minor"/>
    </font>
    <font>
      <sz val="11"/>
      <color theme="1"/>
      <name val="Wingdings 2"/>
      <family val="1"/>
      <charset val="2"/>
    </font>
    <font>
      <b/>
      <sz val="12"/>
      <name val="Calibri"/>
      <family val="2"/>
      <scheme val="minor"/>
    </font>
    <font>
      <b/>
      <sz val="10"/>
      <color theme="1"/>
      <name val="Calibri"/>
      <family val="2"/>
      <scheme val="minor"/>
    </font>
    <font>
      <sz val="10.45"/>
      <color theme="1"/>
      <name val="Wingdings 2"/>
      <family val="1"/>
      <charset val="2"/>
    </font>
    <font>
      <b/>
      <sz val="16"/>
      <color theme="1"/>
      <name val="Calibri"/>
      <family val="2"/>
      <scheme val="minor"/>
    </font>
    <font>
      <i/>
      <u/>
      <sz val="10"/>
      <color theme="1"/>
      <name val="Calibri"/>
      <family val="2"/>
      <scheme val="minor"/>
    </font>
    <font>
      <b/>
      <u/>
      <sz val="10"/>
      <color theme="1"/>
      <name val="Calibri"/>
      <family val="2"/>
      <scheme val="minor"/>
    </font>
    <font>
      <sz val="11"/>
      <color theme="1"/>
      <name val="Calibri"/>
      <family val="2"/>
    </font>
    <font>
      <i/>
      <sz val="11"/>
      <color theme="1"/>
      <name val="Calibri"/>
      <family val="2"/>
    </font>
    <font>
      <b/>
      <i/>
      <sz val="10"/>
      <color theme="1"/>
      <name val="Calibri"/>
      <family val="2"/>
      <scheme val="minor"/>
    </font>
    <font>
      <b/>
      <i/>
      <sz val="11"/>
      <color rgb="FF00B0F0"/>
      <name val="Calibri"/>
      <family val="2"/>
      <scheme val="minor"/>
    </font>
    <font>
      <i/>
      <sz val="12"/>
      <color theme="1"/>
      <name val="Calibri"/>
      <family val="2"/>
      <scheme val="minor"/>
    </font>
    <font>
      <b/>
      <i/>
      <u/>
      <sz val="11"/>
      <color theme="1"/>
      <name val="Calibri"/>
      <family val="2"/>
      <scheme val="minor"/>
    </font>
    <font>
      <i/>
      <u/>
      <sz val="11"/>
      <color theme="1"/>
      <name val="Calibri"/>
      <family val="2"/>
      <scheme val="minor"/>
    </font>
  </fonts>
  <fills count="12">
    <fill>
      <patternFill patternType="none"/>
    </fill>
    <fill>
      <patternFill patternType="gray125"/>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7" tint="0.39994506668294322"/>
        <bgColor indexed="64"/>
      </patternFill>
    </fill>
    <fill>
      <patternFill patternType="solid">
        <fgColor theme="5" tint="0.39997558519241921"/>
        <bgColor indexed="64"/>
      </patternFill>
    </fill>
    <fill>
      <patternFill patternType="solid">
        <fgColor theme="5" tint="0.599963377788628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4C6E7"/>
        <bgColor indexed="64"/>
      </patternFill>
    </fill>
    <fill>
      <patternFill patternType="solid">
        <fgColor theme="5" tint="0.59999389629810485"/>
        <bgColor indexed="64"/>
      </patternFill>
    </fill>
  </fills>
  <borders count="62">
    <border>
      <left/>
      <right/>
      <top/>
      <bottom/>
      <diagonal/>
    </border>
    <border>
      <left style="double">
        <color auto="1"/>
      </left>
      <right style="double">
        <color auto="1"/>
      </right>
      <top style="double">
        <color auto="1"/>
      </top>
      <bottom style="double">
        <color auto="1"/>
      </bottom>
      <diagonal/>
    </border>
    <border>
      <left style="medium">
        <color auto="1"/>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double">
        <color auto="1"/>
      </left>
      <right style="thin">
        <color auto="1"/>
      </right>
      <top style="thin">
        <color auto="1"/>
      </top>
      <bottom style="dashed">
        <color auto="1"/>
      </bottom>
      <diagonal/>
    </border>
    <border>
      <left style="thin">
        <color auto="1"/>
      </left>
      <right style="double">
        <color auto="1"/>
      </right>
      <top style="thin">
        <color auto="1"/>
      </top>
      <bottom style="dashed">
        <color auto="1"/>
      </bottom>
      <diagonal/>
    </border>
    <border>
      <left style="double">
        <color auto="1"/>
      </left>
      <right style="thin">
        <color auto="1"/>
      </right>
      <top style="dashed">
        <color auto="1"/>
      </top>
      <bottom style="dashed">
        <color auto="1"/>
      </bottom>
      <diagonal/>
    </border>
    <border>
      <left style="thin">
        <color auto="1"/>
      </left>
      <right style="double">
        <color auto="1"/>
      </right>
      <top style="dashed">
        <color auto="1"/>
      </top>
      <bottom style="dashed">
        <color auto="1"/>
      </bottom>
      <diagonal/>
    </border>
    <border>
      <left style="double">
        <color auto="1"/>
      </left>
      <right style="thin">
        <color auto="1"/>
      </right>
      <top style="dashed">
        <color auto="1"/>
      </top>
      <bottom style="thin">
        <color auto="1"/>
      </bottom>
      <diagonal/>
    </border>
    <border>
      <left style="thin">
        <color auto="1"/>
      </left>
      <right style="double">
        <color auto="1"/>
      </right>
      <top style="dashed">
        <color auto="1"/>
      </top>
      <bottom style="thin">
        <color auto="1"/>
      </bottom>
      <diagonal/>
    </border>
    <border>
      <left style="thin">
        <color indexed="64"/>
      </left>
      <right style="thin">
        <color indexed="64"/>
      </right>
      <top style="thin">
        <color indexed="64"/>
      </top>
      <bottom style="double">
        <color auto="1"/>
      </bottom>
      <diagonal/>
    </border>
    <border>
      <left style="thin">
        <color indexed="64"/>
      </left>
      <right style="double">
        <color auto="1"/>
      </right>
      <top style="thin">
        <color indexed="64"/>
      </top>
      <bottom style="double">
        <color auto="1"/>
      </bottom>
      <diagonal/>
    </border>
    <border>
      <left/>
      <right/>
      <top style="medium">
        <color auto="1"/>
      </top>
      <bottom/>
      <diagonal/>
    </border>
    <border>
      <left style="double">
        <color auto="1"/>
      </left>
      <right/>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double">
        <color auto="1"/>
      </right>
      <top style="double">
        <color auto="1"/>
      </top>
      <bottom style="medium">
        <color auto="1"/>
      </bottom>
      <diagonal/>
    </border>
    <border>
      <left style="double">
        <color auto="1"/>
      </left>
      <right style="thin">
        <color auto="1"/>
      </right>
      <top style="dashed">
        <color auto="1"/>
      </top>
      <bottom/>
      <diagonal/>
    </border>
    <border>
      <left style="thin">
        <color auto="1"/>
      </left>
      <right style="thin">
        <color auto="1"/>
      </right>
      <top style="dashed">
        <color auto="1"/>
      </top>
      <bottom/>
      <diagonal/>
    </border>
    <border>
      <left style="thin">
        <color auto="1"/>
      </left>
      <right style="double">
        <color auto="1"/>
      </right>
      <top style="dashed">
        <color auto="1"/>
      </top>
      <bottom/>
      <diagonal/>
    </border>
    <border>
      <left style="double">
        <color auto="1"/>
      </left>
      <right/>
      <top style="medium">
        <color auto="1"/>
      </top>
      <bottom style="medium">
        <color auto="1"/>
      </bottom>
      <diagonal/>
    </border>
    <border>
      <left/>
      <right style="thin">
        <color indexed="64"/>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double">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style="double">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style="double">
        <color auto="1"/>
      </left>
      <right/>
      <top style="medium">
        <color auto="1"/>
      </top>
      <bottom/>
      <diagonal/>
    </border>
    <border>
      <left style="double">
        <color auto="1"/>
      </left>
      <right style="thin">
        <color auto="1"/>
      </right>
      <top style="thin">
        <color auto="1"/>
      </top>
      <bottom style="double">
        <color auto="1"/>
      </bottom>
      <diagonal/>
    </border>
    <border>
      <left style="double">
        <color auto="1"/>
      </left>
      <right style="thin">
        <color auto="1"/>
      </right>
      <top style="thin">
        <color auto="1"/>
      </top>
      <bottom/>
      <diagonal/>
    </border>
    <border>
      <left style="double">
        <color auto="1"/>
      </left>
      <right style="thin">
        <color auto="1"/>
      </right>
      <top/>
      <bottom style="medium">
        <color auto="1"/>
      </bottom>
      <diagonal/>
    </border>
    <border>
      <left style="double">
        <color auto="1"/>
      </left>
      <right/>
      <top style="double">
        <color auto="1"/>
      </top>
      <bottom/>
      <diagonal/>
    </border>
    <border>
      <left/>
      <right style="thin">
        <color auto="1"/>
      </right>
      <top style="double">
        <color auto="1"/>
      </top>
      <bottom/>
      <diagonal/>
    </border>
    <border>
      <left style="double">
        <color auto="1"/>
      </left>
      <right/>
      <top/>
      <bottom style="thin">
        <color auto="1"/>
      </bottom>
      <diagonal/>
    </border>
    <border>
      <left/>
      <right style="thin">
        <color auto="1"/>
      </right>
      <top/>
      <bottom style="thin">
        <color auto="1"/>
      </bottom>
      <diagonal/>
    </border>
    <border>
      <left/>
      <right style="medium">
        <color auto="1"/>
      </right>
      <top style="medium">
        <color auto="1"/>
      </top>
      <bottom/>
      <diagonal/>
    </border>
    <border>
      <left style="medium">
        <color auto="1"/>
      </left>
      <right style="double">
        <color auto="1"/>
      </right>
      <top style="medium">
        <color auto="1"/>
      </top>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top style="double">
        <color auto="1"/>
      </top>
      <bottom/>
      <diagonal/>
    </border>
    <border>
      <left/>
      <right style="double">
        <color auto="1"/>
      </right>
      <top style="double">
        <color auto="1"/>
      </top>
      <bottom style="double">
        <color auto="1"/>
      </bottom>
      <diagonal/>
    </border>
    <border>
      <left style="double">
        <color indexed="64"/>
      </left>
      <right style="thin">
        <color indexed="64"/>
      </right>
      <top style="double">
        <color indexed="64"/>
      </top>
      <bottom style="thin">
        <color indexed="64"/>
      </bottom>
      <diagonal/>
    </border>
    <border>
      <left style="double">
        <color auto="1"/>
      </left>
      <right style="double">
        <color auto="1"/>
      </right>
      <top style="double">
        <color auto="1"/>
      </top>
      <bottom style="thin">
        <color auto="1"/>
      </bottom>
      <diagonal/>
    </border>
    <border>
      <left style="thin">
        <color auto="1"/>
      </left>
      <right/>
      <top style="double">
        <color auto="1"/>
      </top>
      <bottom style="thin">
        <color auto="1"/>
      </bottom>
      <diagonal/>
    </border>
    <border>
      <left style="thin">
        <color indexed="64"/>
      </left>
      <right/>
      <top style="thin">
        <color indexed="64"/>
      </top>
      <bottom style="thin">
        <color indexed="64"/>
      </bottom>
      <diagonal/>
    </border>
    <border>
      <left style="double">
        <color auto="1"/>
      </left>
      <right style="double">
        <color auto="1"/>
      </right>
      <top style="thin">
        <color auto="1"/>
      </top>
      <bottom style="thin">
        <color auto="1"/>
      </bottom>
      <diagonal/>
    </border>
    <border>
      <left style="double">
        <color indexed="64"/>
      </left>
      <right style="double">
        <color auto="1"/>
      </right>
      <top style="thin">
        <color indexed="64"/>
      </top>
      <bottom style="double">
        <color auto="1"/>
      </bottom>
      <diagonal/>
    </border>
    <border>
      <left style="thin">
        <color indexed="64"/>
      </left>
      <right/>
      <top style="thin">
        <color indexed="64"/>
      </top>
      <bottom style="double">
        <color auto="1"/>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162">
    <xf numFmtId="0" fontId="0" fillId="0" borderId="0" xfId="0"/>
    <xf numFmtId="0" fontId="0" fillId="0" borderId="0" xfId="0" applyAlignment="1">
      <alignment horizontal="left" vertical="center" wrapText="1"/>
    </xf>
    <xf numFmtId="0" fontId="1" fillId="0" borderId="0" xfId="0" applyFont="1" applyAlignment="1">
      <alignment horizontal="center" vertical="center" wrapText="1"/>
    </xf>
    <xf numFmtId="0" fontId="4" fillId="0" borderId="0" xfId="0" applyFont="1" applyFill="1" applyBorder="1" applyAlignment="1">
      <alignment horizontal="center" vertical="center" wrapText="1"/>
    </xf>
    <xf numFmtId="0" fontId="0" fillId="0" borderId="3" xfId="0" applyBorder="1" applyAlignment="1">
      <alignment horizontal="left" vertical="center" wrapText="1"/>
    </xf>
    <xf numFmtId="0" fontId="2" fillId="0" borderId="3" xfId="0" applyFont="1" applyBorder="1" applyAlignment="1">
      <alignment horizontal="center" vertical="center"/>
    </xf>
    <xf numFmtId="0" fontId="0" fillId="0" borderId="0" xfId="0" applyAlignment="1">
      <alignment vertical="center"/>
    </xf>
    <xf numFmtId="0" fontId="7" fillId="0" borderId="0" xfId="0" applyFont="1" applyAlignment="1">
      <alignment vertical="center"/>
    </xf>
    <xf numFmtId="0" fontId="0" fillId="0" borderId="0" xfId="0" applyFill="1" applyBorder="1" applyAlignment="1">
      <alignmen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applyFill="1" applyAlignment="1">
      <alignment vertical="center"/>
    </xf>
    <xf numFmtId="164" fontId="0" fillId="0" borderId="0" xfId="0" applyNumberFormat="1" applyAlignment="1">
      <alignment vertical="center"/>
    </xf>
    <xf numFmtId="164" fontId="0" fillId="0" borderId="0" xfId="0" applyNumberFormat="1" applyFill="1" applyAlignment="1">
      <alignment vertical="center"/>
    </xf>
    <xf numFmtId="0" fontId="11" fillId="0" borderId="0" xfId="0" applyFont="1" applyAlignment="1">
      <alignment vertical="center"/>
    </xf>
    <xf numFmtId="0" fontId="0" fillId="0" borderId="0" xfId="0" applyBorder="1" applyAlignment="1">
      <alignment horizontal="left" vertical="center" wrapText="1"/>
    </xf>
    <xf numFmtId="0" fontId="4" fillId="3" borderId="1" xfId="0" applyFont="1" applyFill="1" applyBorder="1" applyAlignment="1">
      <alignment horizontal="center" vertical="center" wrapText="1"/>
    </xf>
    <xf numFmtId="0" fontId="10" fillId="0" borderId="0" xfId="0" applyFont="1" applyAlignment="1">
      <alignment vertical="center"/>
    </xf>
    <xf numFmtId="0" fontId="0" fillId="2" borderId="3" xfId="0" applyFill="1" applyBorder="1" applyAlignment="1">
      <alignment vertical="center"/>
    </xf>
    <xf numFmtId="0" fontId="0" fillId="2" borderId="3" xfId="0" applyFill="1" applyBorder="1" applyAlignment="1">
      <alignment vertical="center" wrapText="1"/>
    </xf>
    <xf numFmtId="0" fontId="0" fillId="0" borderId="9" xfId="0" applyBorder="1" applyAlignment="1">
      <alignment horizontal="left" vertical="center" wrapText="1"/>
    </xf>
    <xf numFmtId="0" fontId="2" fillId="0" borderId="9" xfId="0" applyFont="1" applyBorder="1" applyAlignment="1">
      <alignment horizontal="center" vertical="center"/>
    </xf>
    <xf numFmtId="0" fontId="0" fillId="0" borderId="10" xfId="0" applyBorder="1" applyAlignment="1">
      <alignment horizontal="left" vertical="center" wrapText="1"/>
    </xf>
    <xf numFmtId="0" fontId="2" fillId="0" borderId="10" xfId="0" applyFont="1" applyBorder="1" applyAlignment="1">
      <alignment horizontal="center" vertical="center"/>
    </xf>
    <xf numFmtId="0" fontId="0" fillId="0" borderId="11" xfId="0" applyBorder="1" applyAlignment="1">
      <alignment horizontal="left" vertical="center" wrapText="1"/>
    </xf>
    <xf numFmtId="0" fontId="2" fillId="0" borderId="11" xfId="0" applyFont="1" applyBorder="1" applyAlignment="1">
      <alignment horizontal="center" vertical="center"/>
    </xf>
    <xf numFmtId="0" fontId="2" fillId="0" borderId="20" xfId="0" applyFont="1" applyFill="1" applyBorder="1" applyAlignment="1">
      <alignment horizontal="center" vertical="center"/>
    </xf>
    <xf numFmtId="0" fontId="0" fillId="2" borderId="4" xfId="0" applyFill="1" applyBorder="1" applyAlignment="1">
      <alignment vertical="center"/>
    </xf>
    <xf numFmtId="0" fontId="0" fillId="2" borderId="4" xfId="0" applyFill="1" applyBorder="1" applyAlignment="1">
      <alignment vertical="center" wrapText="1"/>
    </xf>
    <xf numFmtId="0" fontId="14" fillId="2" borderId="23" xfId="0" applyFont="1" applyFill="1" applyBorder="1" applyAlignment="1">
      <alignment vertical="center" wrapText="1"/>
    </xf>
    <xf numFmtId="0" fontId="0" fillId="0" borderId="28" xfId="0" applyBorder="1" applyAlignment="1">
      <alignment horizontal="left" vertical="center" wrapText="1"/>
    </xf>
    <xf numFmtId="0" fontId="2" fillId="2" borderId="32" xfId="0" applyFont="1" applyFill="1" applyBorder="1" applyAlignment="1">
      <alignment horizontal="center" vertical="center"/>
    </xf>
    <xf numFmtId="0" fontId="4" fillId="0" borderId="0" xfId="0" applyFont="1" applyFill="1" applyBorder="1" applyAlignment="1">
      <alignment horizontal="right" vertical="center"/>
    </xf>
    <xf numFmtId="0" fontId="2" fillId="2" borderId="32" xfId="0" applyFont="1" applyFill="1" applyBorder="1" applyAlignment="1">
      <alignment horizontal="right" vertical="center"/>
    </xf>
    <xf numFmtId="0" fontId="2" fillId="0" borderId="0" xfId="0" applyFont="1" applyFill="1" applyBorder="1" applyAlignment="1">
      <alignment horizontal="right" vertical="center"/>
    </xf>
    <xf numFmtId="164" fontId="2" fillId="0" borderId="0" xfId="0" applyNumberFormat="1" applyFont="1" applyAlignment="1">
      <alignment horizontal="center" vertical="center"/>
    </xf>
    <xf numFmtId="0" fontId="0" fillId="0" borderId="35" xfId="0" applyBorder="1" applyAlignment="1">
      <alignment horizontal="left" vertical="center" wrapText="1"/>
    </xf>
    <xf numFmtId="0" fontId="2" fillId="0" borderId="35" xfId="0" applyFont="1" applyBorder="1" applyAlignment="1">
      <alignment horizontal="center" vertical="center"/>
    </xf>
    <xf numFmtId="0" fontId="2" fillId="2" borderId="38" xfId="0" applyFont="1" applyFill="1" applyBorder="1" applyAlignment="1">
      <alignment horizontal="center" vertical="center"/>
    </xf>
    <xf numFmtId="0" fontId="2" fillId="0" borderId="28" xfId="0" applyFont="1" applyBorder="1" applyAlignment="1">
      <alignment horizontal="center" vertical="center" wrapText="1"/>
    </xf>
    <xf numFmtId="0" fontId="0" fillId="2" borderId="38" xfId="0" applyFont="1" applyFill="1" applyBorder="1" applyAlignment="1">
      <alignment horizontal="left" vertical="center" wrapText="1"/>
    </xf>
    <xf numFmtId="0" fontId="19" fillId="0" borderId="20" xfId="0" applyFont="1" applyFill="1" applyBorder="1" applyAlignment="1">
      <alignment horizontal="right" vertical="center"/>
    </xf>
    <xf numFmtId="0" fontId="4" fillId="0" borderId="34" xfId="0" applyFont="1" applyFill="1" applyBorder="1" applyAlignment="1">
      <alignment horizontal="right" vertical="center"/>
    </xf>
    <xf numFmtId="0" fontId="2" fillId="0" borderId="34" xfId="0" applyFont="1" applyFill="1" applyBorder="1" applyAlignment="1">
      <alignment horizontal="center" vertical="center"/>
    </xf>
    <xf numFmtId="0" fontId="2" fillId="0" borderId="34" xfId="0" applyFont="1" applyFill="1" applyBorder="1" applyAlignment="1">
      <alignment horizontal="right" vertical="center"/>
    </xf>
    <xf numFmtId="0" fontId="0" fillId="0" borderId="3" xfId="0" quotePrefix="1" applyBorder="1" applyAlignment="1">
      <alignment horizontal="left" vertical="center" wrapText="1"/>
    </xf>
    <xf numFmtId="0" fontId="2" fillId="0" borderId="3" xfId="0" quotePrefix="1" applyFont="1" applyBorder="1" applyAlignment="1">
      <alignment horizontal="center" vertical="center"/>
    </xf>
    <xf numFmtId="0" fontId="0" fillId="0" borderId="10" xfId="0" quotePrefix="1" applyBorder="1" applyAlignment="1">
      <alignment horizontal="left" vertical="center" wrapText="1"/>
    </xf>
    <xf numFmtId="0" fontId="0" fillId="0" borderId="9" xfId="0" quotePrefix="1" applyBorder="1" applyAlignment="1">
      <alignment horizontal="left" vertical="center" wrapText="1"/>
    </xf>
    <xf numFmtId="0" fontId="2" fillId="0" borderId="9" xfId="0" quotePrefix="1" applyFont="1" applyBorder="1" applyAlignment="1">
      <alignment horizontal="center" vertical="center"/>
    </xf>
    <xf numFmtId="0" fontId="2" fillId="0" borderId="10" xfId="0" quotePrefix="1" applyFont="1" applyBorder="1" applyAlignment="1">
      <alignment horizontal="center" vertical="center"/>
    </xf>
    <xf numFmtId="0" fontId="0" fillId="0" borderId="41" xfId="0" applyBorder="1" applyAlignment="1">
      <alignment vertical="center"/>
    </xf>
    <xf numFmtId="0" fontId="0" fillId="0" borderId="18" xfId="0" applyBorder="1" applyAlignment="1">
      <alignment horizontal="left" vertical="center" wrapText="1"/>
    </xf>
    <xf numFmtId="0" fontId="2" fillId="0" borderId="18" xfId="0" quotePrefix="1" applyFont="1" applyBorder="1" applyAlignment="1">
      <alignment horizontal="center" vertical="center"/>
    </xf>
    <xf numFmtId="0" fontId="2" fillId="2" borderId="2" xfId="0" applyFont="1" applyFill="1" applyBorder="1" applyAlignment="1">
      <alignment horizontal="center" vertical="center"/>
    </xf>
    <xf numFmtId="0" fontId="2" fillId="2" borderId="20" xfId="0" applyFont="1" applyFill="1" applyBorder="1" applyAlignment="1">
      <alignment horizontal="right" vertical="center"/>
    </xf>
    <xf numFmtId="0" fontId="2" fillId="4" borderId="51" xfId="0" applyFont="1" applyFill="1" applyBorder="1" applyAlignment="1">
      <alignment horizontal="center" vertical="center"/>
    </xf>
    <xf numFmtId="0" fontId="4" fillId="4" borderId="51" xfId="0" applyFont="1" applyFill="1" applyBorder="1" applyAlignment="1">
      <alignment horizontal="right" vertical="center"/>
    </xf>
    <xf numFmtId="0" fontId="5" fillId="5" borderId="51" xfId="0" applyFont="1" applyFill="1" applyBorder="1" applyAlignment="1">
      <alignment horizontal="center" vertical="center"/>
    </xf>
    <xf numFmtId="0" fontId="5" fillId="5" borderId="51" xfId="0" applyFont="1" applyFill="1" applyBorder="1" applyAlignment="1">
      <alignment vertical="center"/>
    </xf>
    <xf numFmtId="0" fontId="19" fillId="6" borderId="1" xfId="0" applyFont="1" applyFill="1" applyBorder="1" applyAlignment="1">
      <alignment horizontal="center" vertical="center" wrapText="1"/>
    </xf>
    <xf numFmtId="165" fontId="19" fillId="6" borderId="1" xfId="1" applyNumberFormat="1" applyFont="1" applyFill="1" applyBorder="1" applyAlignment="1">
      <alignment horizontal="center" vertical="center" wrapText="1"/>
    </xf>
    <xf numFmtId="0" fontId="1" fillId="0" borderId="0" xfId="0" applyFont="1" applyAlignment="1">
      <alignment horizontal="right" vertical="center" wrapText="1"/>
    </xf>
    <xf numFmtId="44" fontId="1" fillId="0" borderId="0" xfId="1" applyFont="1" applyAlignment="1">
      <alignment vertical="center" wrapText="1"/>
    </xf>
    <xf numFmtId="165" fontId="1" fillId="7" borderId="54" xfId="0" applyNumberFormat="1" applyFont="1" applyFill="1" applyBorder="1" applyAlignment="1">
      <alignment vertical="center"/>
    </xf>
    <xf numFmtId="0" fontId="8" fillId="0" borderId="0" xfId="0" applyFont="1" applyBorder="1" applyAlignment="1">
      <alignment vertical="center" wrapText="1"/>
    </xf>
    <xf numFmtId="0" fontId="0" fillId="8" borderId="11" xfId="0" quotePrefix="1" applyFill="1" applyBorder="1" applyAlignment="1">
      <alignment horizontal="left" vertical="center" wrapText="1"/>
    </xf>
    <xf numFmtId="0" fontId="2" fillId="8" borderId="11" xfId="0" applyFont="1" applyFill="1" applyBorder="1" applyAlignment="1">
      <alignment horizontal="center" vertical="center"/>
    </xf>
    <xf numFmtId="0" fontId="2" fillId="8" borderId="11" xfId="0" applyFont="1" applyFill="1" applyBorder="1" applyAlignment="1">
      <alignment horizontal="right" vertical="center"/>
    </xf>
    <xf numFmtId="0" fontId="10" fillId="8" borderId="11" xfId="0" quotePrefix="1" applyFont="1" applyFill="1" applyBorder="1" applyAlignment="1">
      <alignment horizontal="left" vertical="center" wrapText="1"/>
    </xf>
    <xf numFmtId="0" fontId="2" fillId="8" borderId="11" xfId="0" quotePrefix="1" applyFont="1" applyFill="1" applyBorder="1" applyAlignment="1">
      <alignment horizontal="center" vertical="center"/>
    </xf>
    <xf numFmtId="0" fontId="4" fillId="0" borderId="13" xfId="0" applyFont="1" applyFill="1" applyBorder="1" applyAlignment="1">
      <alignment horizontal="right" vertical="center"/>
    </xf>
    <xf numFmtId="0" fontId="4" fillId="0" borderId="15" xfId="0" applyFont="1" applyFill="1" applyBorder="1" applyAlignment="1">
      <alignment horizontal="right" vertical="center"/>
    </xf>
    <xf numFmtId="0" fontId="4" fillId="0" borderId="17" xfId="0" applyFont="1" applyFill="1" applyBorder="1" applyAlignment="1">
      <alignment horizontal="right" vertical="center"/>
    </xf>
    <xf numFmtId="0" fontId="4" fillId="0" borderId="29" xfId="0" applyFont="1" applyFill="1" applyBorder="1" applyAlignment="1">
      <alignment horizontal="right" vertical="center"/>
    </xf>
    <xf numFmtId="0" fontId="4" fillId="2" borderId="33" xfId="0" applyFont="1" applyFill="1" applyBorder="1" applyAlignment="1">
      <alignment horizontal="right" vertical="center"/>
    </xf>
    <xf numFmtId="0" fontId="0" fillId="2" borderId="39" xfId="0" applyFill="1" applyBorder="1" applyAlignment="1">
      <alignment horizontal="right" vertical="center"/>
    </xf>
    <xf numFmtId="0" fontId="4" fillId="0" borderId="8" xfId="0" applyFont="1" applyFill="1" applyBorder="1" applyAlignment="1">
      <alignment horizontal="right" vertical="center"/>
    </xf>
    <xf numFmtId="0" fontId="4" fillId="0" borderId="36" xfId="0" applyFont="1" applyFill="1" applyBorder="1" applyAlignment="1">
      <alignment horizontal="right" vertical="center"/>
    </xf>
    <xf numFmtId="0" fontId="4" fillId="2" borderId="49" xfId="0" applyFont="1" applyFill="1" applyBorder="1" applyAlignment="1">
      <alignment horizontal="right" vertical="center"/>
    </xf>
    <xf numFmtId="0" fontId="4" fillId="4" borderId="52" xfId="0" applyFont="1" applyFill="1" applyBorder="1" applyAlignment="1">
      <alignment horizontal="right" vertical="center"/>
    </xf>
    <xf numFmtId="0" fontId="5" fillId="0" borderId="20" xfId="0" applyFont="1" applyFill="1" applyBorder="1" applyAlignment="1">
      <alignment horizontal="right" vertical="center"/>
    </xf>
    <xf numFmtId="0" fontId="4" fillId="8" borderId="17" xfId="0" applyFont="1" applyFill="1" applyBorder="1" applyAlignment="1">
      <alignment horizontal="right" vertical="center"/>
    </xf>
    <xf numFmtId="0" fontId="4" fillId="0" borderId="19" xfId="0" applyFont="1" applyFill="1" applyBorder="1" applyAlignment="1">
      <alignment horizontal="right" vertical="center"/>
    </xf>
    <xf numFmtId="0" fontId="0" fillId="0" borderId="0" xfId="0" applyFill="1" applyBorder="1" applyAlignment="1">
      <alignment horizontal="right" vertical="center"/>
    </xf>
    <xf numFmtId="0" fontId="5" fillId="5" borderId="52" xfId="0" applyFont="1" applyFill="1" applyBorder="1" applyAlignment="1">
      <alignment horizontal="right" vertical="center"/>
    </xf>
    <xf numFmtId="0" fontId="14" fillId="2" borderId="8"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1" fillId="10" borderId="6" xfId="0" applyFont="1" applyFill="1" applyBorder="1" applyAlignment="1">
      <alignment horizontal="center" vertical="center" wrapText="1"/>
    </xf>
    <xf numFmtId="0" fontId="1" fillId="10" borderId="25" xfId="0" applyFont="1" applyFill="1" applyBorder="1" applyAlignment="1">
      <alignment horizontal="center" vertical="center" wrapText="1"/>
    </xf>
    <xf numFmtId="0" fontId="1" fillId="10" borderId="26" xfId="0" applyFont="1" applyFill="1" applyBorder="1" applyAlignment="1">
      <alignment horizontal="center" vertical="center" wrapText="1"/>
    </xf>
    <xf numFmtId="0" fontId="4" fillId="10" borderId="51" xfId="0" applyFont="1" applyFill="1" applyBorder="1" applyAlignment="1">
      <alignment horizontal="center" vertical="center"/>
    </xf>
    <xf numFmtId="0" fontId="4" fillId="10" borderId="51" xfId="0" applyFont="1" applyFill="1" applyBorder="1" applyAlignment="1">
      <alignment horizontal="right" vertical="center"/>
    </xf>
    <xf numFmtId="0" fontId="4" fillId="10" borderId="52" xfId="0" applyFont="1" applyFill="1" applyBorder="1" applyAlignment="1">
      <alignment horizontal="right" vertical="center"/>
    </xf>
    <xf numFmtId="166" fontId="0" fillId="0" borderId="0" xfId="0" applyNumberFormat="1" applyAlignment="1">
      <alignment vertical="center"/>
    </xf>
    <xf numFmtId="0" fontId="1" fillId="7" borderId="1" xfId="0" applyFont="1" applyFill="1" applyBorder="1" applyAlignment="1">
      <alignment horizontal="right" vertical="center" wrapText="1"/>
    </xf>
    <xf numFmtId="0" fontId="1" fillId="10" borderId="55" xfId="0" applyFont="1" applyFill="1" applyBorder="1" applyAlignment="1">
      <alignment vertical="center"/>
    </xf>
    <xf numFmtId="0" fontId="0" fillId="10" borderId="5" xfId="0" applyFill="1" applyBorder="1" applyAlignment="1">
      <alignment vertical="center" wrapText="1"/>
    </xf>
    <xf numFmtId="0" fontId="0" fillId="10" borderId="5" xfId="0" applyFill="1" applyBorder="1" applyAlignment="1">
      <alignment vertical="center"/>
    </xf>
    <xf numFmtId="0" fontId="0" fillId="0" borderId="7" xfId="0" applyFill="1" applyBorder="1" applyAlignment="1">
      <alignment vertical="center"/>
    </xf>
    <xf numFmtId="0" fontId="0" fillId="9" borderId="41" xfId="0" applyFill="1" applyBorder="1" applyAlignment="1">
      <alignment vertical="center"/>
    </xf>
    <xf numFmtId="0" fontId="0" fillId="9" borderId="18" xfId="0" applyFill="1" applyBorder="1" applyAlignment="1">
      <alignment vertical="center"/>
    </xf>
    <xf numFmtId="10" fontId="0" fillId="0" borderId="18" xfId="0" applyNumberFormat="1" applyFill="1" applyBorder="1" applyAlignment="1">
      <alignment vertical="center"/>
    </xf>
    <xf numFmtId="0" fontId="0" fillId="10" borderId="57" xfId="0" applyFill="1" applyBorder="1" applyAlignment="1">
      <alignment vertical="center"/>
    </xf>
    <xf numFmtId="10" fontId="0" fillId="0" borderId="58" xfId="2" applyNumberFormat="1" applyFont="1" applyFill="1" applyBorder="1" applyAlignment="1">
      <alignment vertical="center"/>
    </xf>
    <xf numFmtId="0" fontId="1" fillId="10" borderId="56" xfId="0" applyFont="1" applyFill="1" applyBorder="1" applyAlignment="1">
      <alignment vertical="center"/>
    </xf>
    <xf numFmtId="44" fontId="1" fillId="11" borderId="59" xfId="1" applyFont="1" applyFill="1" applyBorder="1" applyAlignment="1">
      <alignment vertical="center"/>
    </xf>
    <xf numFmtId="0" fontId="0" fillId="0" borderId="3" xfId="0" applyFill="1" applyBorder="1" applyAlignment="1" applyProtection="1">
      <alignment vertical="center"/>
      <protection locked="0"/>
    </xf>
    <xf numFmtId="0" fontId="2" fillId="0" borderId="18" xfId="0" applyFont="1" applyFill="1" applyBorder="1" applyAlignment="1" applyProtection="1">
      <alignment horizontal="right" vertical="center"/>
      <protection locked="0"/>
    </xf>
    <xf numFmtId="0" fontId="2" fillId="0" borderId="3" xfId="0" applyFont="1" applyFill="1" applyBorder="1" applyAlignment="1" applyProtection="1">
      <alignment horizontal="right" vertical="center"/>
      <protection locked="0"/>
    </xf>
    <xf numFmtId="0" fontId="2" fillId="0" borderId="10" xfId="0" applyFont="1" applyFill="1" applyBorder="1" applyAlignment="1" applyProtection="1">
      <alignment horizontal="right" vertical="center"/>
      <protection locked="0"/>
    </xf>
    <xf numFmtId="0" fontId="2" fillId="0" borderId="9" xfId="0" applyFont="1" applyFill="1" applyBorder="1" applyAlignment="1" applyProtection="1">
      <alignment horizontal="right" vertical="center"/>
      <protection locked="0"/>
    </xf>
    <xf numFmtId="0" fontId="2" fillId="0" borderId="35" xfId="0" applyFont="1" applyBorder="1" applyAlignment="1" applyProtection="1">
      <alignment horizontal="right" vertical="center"/>
      <protection locked="0"/>
    </xf>
    <xf numFmtId="0" fontId="16" fillId="0" borderId="3" xfId="0" applyFont="1" applyBorder="1" applyAlignment="1" applyProtection="1">
      <alignment horizontal="right" vertical="center" wrapText="1"/>
      <protection locked="0"/>
    </xf>
    <xf numFmtId="0" fontId="2" fillId="0" borderId="28" xfId="0" applyFont="1" applyBorder="1" applyAlignment="1" applyProtection="1">
      <alignment horizontal="right" vertical="center"/>
      <protection locked="0"/>
    </xf>
    <xf numFmtId="0" fontId="2" fillId="0" borderId="9" xfId="0" applyFont="1" applyBorder="1" applyAlignment="1" applyProtection="1">
      <alignment horizontal="right" vertical="center"/>
      <protection locked="0"/>
    </xf>
    <xf numFmtId="0" fontId="2" fillId="0" borderId="11" xfId="0" applyFont="1" applyBorder="1" applyAlignment="1" applyProtection="1">
      <alignment horizontal="right" vertical="center"/>
      <protection locked="0"/>
    </xf>
    <xf numFmtId="0" fontId="2" fillId="0" borderId="10" xfId="0" applyFont="1" applyBorder="1" applyAlignment="1" applyProtection="1">
      <alignment horizontal="right" vertical="center"/>
      <protection locked="0"/>
    </xf>
    <xf numFmtId="0" fontId="5" fillId="3" borderId="1" xfId="0" applyFont="1" applyFill="1" applyBorder="1" applyAlignment="1" applyProtection="1">
      <alignment horizontal="center" vertical="center"/>
      <protection locked="0"/>
    </xf>
    <xf numFmtId="0" fontId="1" fillId="0" borderId="10" xfId="0" applyFont="1" applyBorder="1" applyAlignment="1">
      <alignment horizontal="left" vertical="center" wrapText="1"/>
    </xf>
    <xf numFmtId="10" fontId="0" fillId="0" borderId="61" xfId="2" applyNumberFormat="1" applyFont="1" applyFill="1" applyBorder="1" applyAlignment="1">
      <alignment vertical="center"/>
    </xf>
    <xf numFmtId="44" fontId="1" fillId="11" borderId="60" xfId="1" applyFont="1" applyFill="1" applyBorder="1" applyAlignment="1">
      <alignment vertical="center"/>
    </xf>
    <xf numFmtId="0" fontId="3" fillId="0" borderId="0" xfId="0" applyFont="1" applyAlignment="1">
      <alignment horizontal="center" vertical="center" wrapText="1"/>
    </xf>
    <xf numFmtId="10" fontId="0" fillId="0" borderId="3" xfId="2" applyNumberFormat="1" applyFont="1" applyFill="1" applyBorder="1" applyAlignment="1" applyProtection="1">
      <alignment vertical="center"/>
      <protection locked="0"/>
    </xf>
    <xf numFmtId="0" fontId="8" fillId="0" borderId="21" xfId="0" applyFont="1" applyBorder="1" applyAlignment="1">
      <alignment horizontal="left" vertical="center" wrapText="1" indent="1"/>
    </xf>
    <xf numFmtId="0" fontId="8" fillId="0" borderId="0" xfId="0" applyFont="1" applyBorder="1" applyAlignment="1">
      <alignment horizontal="left" vertical="center" wrapText="1" indent="1"/>
    </xf>
    <xf numFmtId="0" fontId="8" fillId="0" borderId="21" xfId="0" applyFont="1" applyBorder="1" applyAlignment="1">
      <alignment horizontal="left" vertical="center" wrapText="1" indent="2"/>
    </xf>
    <xf numFmtId="0" fontId="8" fillId="0" borderId="0" xfId="0" applyFont="1" applyAlignment="1">
      <alignment horizontal="left" vertical="center" wrapText="1" indent="2"/>
    </xf>
    <xf numFmtId="0" fontId="1" fillId="0" borderId="12" xfId="0" applyFont="1" applyBorder="1" applyAlignment="1">
      <alignment horizontal="center" vertical="center"/>
    </xf>
    <xf numFmtId="0" fontId="1" fillId="0" borderId="27" xfId="0" applyFont="1" applyBorder="1" applyAlignment="1">
      <alignment horizontal="center" vertical="center"/>
    </xf>
    <xf numFmtId="0" fontId="4" fillId="2" borderId="30" xfId="0" applyFont="1" applyFill="1" applyBorder="1" applyAlignment="1">
      <alignment horizontal="right" vertical="center"/>
    </xf>
    <xf numFmtId="0" fontId="4" fillId="2" borderId="31" xfId="0" applyFont="1" applyFill="1" applyBorder="1" applyAlignment="1">
      <alignment horizontal="right" vertical="center"/>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40" xfId="0" applyFont="1" applyFill="1" applyBorder="1" applyAlignment="1">
      <alignment horizontal="right" vertical="center"/>
    </xf>
    <xf numFmtId="0" fontId="4" fillId="2" borderId="48" xfId="0" applyFont="1" applyFill="1" applyBorder="1" applyAlignment="1">
      <alignment horizontal="right" vertical="center"/>
    </xf>
    <xf numFmtId="0" fontId="4" fillId="10" borderId="50" xfId="0" applyFont="1" applyFill="1" applyBorder="1" applyAlignment="1">
      <alignment horizontal="right" vertical="center"/>
    </xf>
    <xf numFmtId="0" fontId="4" fillId="10" borderId="51" xfId="0" applyFont="1" applyFill="1" applyBorder="1" applyAlignment="1">
      <alignment horizontal="right" vertical="center"/>
    </xf>
    <xf numFmtId="0" fontId="0" fillId="0" borderId="0" xfId="0" applyAlignment="1">
      <alignment horizontal="left" vertical="center" wrapText="1"/>
    </xf>
    <xf numFmtId="0" fontId="9" fillId="2" borderId="22" xfId="0" applyFont="1" applyFill="1" applyBorder="1" applyAlignment="1">
      <alignment horizontal="left" vertical="center" wrapText="1"/>
    </xf>
    <xf numFmtId="0" fontId="9" fillId="2" borderId="4" xfId="0" applyFont="1" applyFill="1" applyBorder="1" applyAlignment="1">
      <alignment horizontal="left" vertical="center"/>
    </xf>
    <xf numFmtId="0" fontId="5" fillId="10" borderId="24" xfId="0" applyFont="1" applyFill="1" applyBorder="1" applyAlignment="1">
      <alignment horizontal="center" vertical="center" wrapText="1"/>
    </xf>
    <xf numFmtId="0" fontId="5" fillId="10" borderId="25"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6" xfId="0" applyFont="1" applyBorder="1" applyAlignment="1">
      <alignment horizontal="center" vertical="center" wrapText="1"/>
    </xf>
    <xf numFmtId="0" fontId="10" fillId="0" borderId="0" xfId="0" applyFont="1" applyBorder="1" applyAlignment="1">
      <alignment horizontal="left" vertical="center" wrapText="1" indent="1"/>
    </xf>
    <xf numFmtId="0" fontId="0" fillId="0" borderId="53" xfId="0" applyFill="1" applyBorder="1" applyAlignment="1">
      <alignment horizontal="right" vertical="center"/>
    </xf>
    <xf numFmtId="0" fontId="5" fillId="5" borderId="50" xfId="0" applyFont="1" applyFill="1" applyBorder="1" applyAlignment="1">
      <alignment horizontal="right" vertical="center"/>
    </xf>
    <xf numFmtId="0" fontId="5" fillId="5" borderId="51" xfId="0" applyFont="1" applyFill="1" applyBorder="1" applyAlignment="1">
      <alignment horizontal="right" vertic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5" fillId="10" borderId="44" xfId="0" applyFont="1" applyFill="1" applyBorder="1" applyAlignment="1">
      <alignment horizontal="center" vertical="center" wrapText="1"/>
    </xf>
    <xf numFmtId="0" fontId="5" fillId="10" borderId="45" xfId="0" applyFont="1" applyFill="1" applyBorder="1" applyAlignment="1">
      <alignment horizontal="center" vertical="center" wrapText="1"/>
    </xf>
    <xf numFmtId="0" fontId="5" fillId="10" borderId="46" xfId="0" applyFont="1" applyFill="1" applyBorder="1" applyAlignment="1">
      <alignment horizontal="center" vertical="center" wrapText="1"/>
    </xf>
    <xf numFmtId="0" fontId="5" fillId="10" borderId="47" xfId="0" applyFont="1" applyFill="1" applyBorder="1" applyAlignment="1">
      <alignment horizontal="center" vertical="center" wrapText="1"/>
    </xf>
    <xf numFmtId="0" fontId="1" fillId="0" borderId="22" xfId="0" applyFont="1" applyBorder="1" applyAlignment="1">
      <alignment horizontal="center" vertical="center" wrapText="1"/>
    </xf>
    <xf numFmtId="0" fontId="7" fillId="0" borderId="0" xfId="0" applyFont="1" applyBorder="1" applyAlignment="1">
      <alignment horizontal="left" vertical="center" wrapText="1" indent="2"/>
    </xf>
    <xf numFmtId="0" fontId="0" fillId="0" borderId="0" xfId="0" applyBorder="1" applyAlignment="1">
      <alignment horizontal="left" vertical="center" wrapText="1" indent="2"/>
    </xf>
    <xf numFmtId="0" fontId="0" fillId="0" borderId="0" xfId="0" applyAlignment="1">
      <alignment horizontal="left" vertical="center" wrapText="1" indent="2"/>
    </xf>
    <xf numFmtId="0" fontId="7" fillId="0" borderId="0" xfId="0" applyFont="1" applyAlignment="1">
      <alignment horizontal="left" vertical="center" wrapText="1" indent="2"/>
    </xf>
    <xf numFmtId="0" fontId="1" fillId="0" borderId="7" xfId="0" applyFont="1" applyBorder="1" applyAlignment="1">
      <alignment horizontal="center" vertical="center" wrapText="1"/>
    </xf>
  </cellXfs>
  <cellStyles count="3">
    <cellStyle name="Monétaire" xfId="1" builtinId="4"/>
    <cellStyle name="Normal" xfId="0" builtinId="0"/>
    <cellStyle name="Pourcentage" xfId="2" builtinId="5"/>
  </cellStyles>
  <dxfs count="0"/>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122936</xdr:rowOff>
    </xdr:from>
    <xdr:to>
      <xdr:col>1</xdr:col>
      <xdr:colOff>1719669</xdr:colOff>
      <xdr:row>3</xdr:row>
      <xdr:rowOff>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691" b="10676"/>
        <a:stretch/>
      </xdr:blipFill>
      <xdr:spPr>
        <a:xfrm>
          <a:off x="0" y="122936"/>
          <a:ext cx="1800000" cy="967275"/>
        </a:xfrm>
        <a:prstGeom prst="rect">
          <a:avLst/>
        </a:prstGeom>
      </xdr:spPr>
    </xdr:pic>
    <xdr:clientData/>
  </xdr:twoCellAnchor>
  <xdr:twoCellAnchor editAs="oneCell">
    <xdr:from>
      <xdr:col>4</xdr:col>
      <xdr:colOff>1664006</xdr:colOff>
      <xdr:row>0</xdr:row>
      <xdr:rowOff>68855</xdr:rowOff>
    </xdr:from>
    <xdr:to>
      <xdr:col>6</xdr:col>
      <xdr:colOff>2985</xdr:colOff>
      <xdr:row>2</xdr:row>
      <xdr:rowOff>181913</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00482" y="68855"/>
          <a:ext cx="1976840" cy="89341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N59"/>
  <sheetViews>
    <sheetView tabSelected="1" zoomScale="83" zoomScaleNormal="83" workbookViewId="0">
      <selection activeCell="C5" sqref="C5"/>
    </sheetView>
  </sheetViews>
  <sheetFormatPr baseColWidth="10" defaultColWidth="11.54296875" defaultRowHeight="14.5" x14ac:dyDescent="0.35"/>
  <cols>
    <col min="1" max="1" width="1.1796875" style="6" customWidth="1"/>
    <col min="2" max="2" width="25.81640625" style="6" customWidth="1"/>
    <col min="3" max="3" width="98.54296875" style="6" customWidth="1"/>
    <col min="4" max="4" width="17.453125" style="6" customWidth="1"/>
    <col min="5" max="5" width="29.54296875" style="6" customWidth="1"/>
    <col min="6" max="6" width="25" style="6" customWidth="1"/>
    <col min="7" max="7" width="23" style="6" customWidth="1"/>
    <col min="8" max="8" width="15.26953125" style="6" customWidth="1"/>
    <col min="9" max="9" width="12.26953125" style="6" customWidth="1"/>
    <col min="10" max="11" width="11.26953125" style="6" customWidth="1"/>
    <col min="12" max="16384" width="11.54296875" style="6"/>
  </cols>
  <sheetData>
    <row r="2" spans="2:8" ht="46.5" customHeight="1" x14ac:dyDescent="0.35">
      <c r="C2" s="122" t="s">
        <v>65</v>
      </c>
    </row>
    <row r="3" spans="2:8" ht="25.15" customHeight="1" thickBot="1" x14ac:dyDescent="0.4"/>
    <row r="4" spans="2:8" ht="42" customHeight="1" thickTop="1" thickBot="1" x14ac:dyDescent="0.4">
      <c r="C4" s="16" t="s">
        <v>3</v>
      </c>
      <c r="H4" s="7"/>
    </row>
    <row r="5" spans="2:8" ht="37.15" customHeight="1" thickTop="1" thickBot="1" x14ac:dyDescent="0.4">
      <c r="C5" s="118"/>
    </row>
    <row r="6" spans="2:8" ht="43.5" customHeight="1" thickTop="1" x14ac:dyDescent="0.35">
      <c r="C6" s="138" t="s">
        <v>50</v>
      </c>
      <c r="D6" s="138"/>
      <c r="E6" s="138"/>
      <c r="F6" s="138"/>
    </row>
    <row r="7" spans="2:8" ht="29.25" customHeight="1" x14ac:dyDescent="0.35">
      <c r="C7" s="138" t="s">
        <v>63</v>
      </c>
      <c r="D7" s="138"/>
      <c r="E7" s="138"/>
      <c r="F7" s="138"/>
    </row>
    <row r="8" spans="2:8" ht="25.9" customHeight="1" x14ac:dyDescent="0.35">
      <c r="C8" s="62" t="s">
        <v>22</v>
      </c>
      <c r="D8" s="63">
        <v>7</v>
      </c>
      <c r="E8" s="1"/>
      <c r="F8" s="1"/>
    </row>
    <row r="9" spans="2:8" ht="25.15" customHeight="1" thickBot="1" x14ac:dyDescent="0.4"/>
    <row r="10" spans="2:8" s="2" customFormat="1" ht="48" customHeight="1" thickTop="1" thickBot="1" x14ac:dyDescent="0.4">
      <c r="B10" s="141" t="s">
        <v>11</v>
      </c>
      <c r="C10" s="142"/>
      <c r="D10" s="89" t="s">
        <v>9</v>
      </c>
      <c r="E10" s="89" t="s">
        <v>10</v>
      </c>
      <c r="F10" s="90" t="s">
        <v>4</v>
      </c>
    </row>
    <row r="11" spans="2:8" ht="177" customHeight="1" x14ac:dyDescent="0.35">
      <c r="B11" s="139" t="s">
        <v>51</v>
      </c>
      <c r="C11" s="140"/>
      <c r="D11" s="27"/>
      <c r="E11" s="28" t="s">
        <v>64</v>
      </c>
      <c r="F11" s="29" t="s">
        <v>5</v>
      </c>
      <c r="H11" s="17"/>
    </row>
    <row r="12" spans="2:8" ht="121.15" customHeight="1" x14ac:dyDescent="0.35">
      <c r="B12" s="143" t="s">
        <v>0</v>
      </c>
      <c r="C12" s="20" t="s">
        <v>32</v>
      </c>
      <c r="D12" s="21">
        <v>800</v>
      </c>
      <c r="E12" s="115"/>
      <c r="F12" s="71">
        <f>IF(E12="OUI",D12, 0)</f>
        <v>0</v>
      </c>
    </row>
    <row r="13" spans="2:8" ht="31.9" customHeight="1" x14ac:dyDescent="0.35">
      <c r="B13" s="144"/>
      <c r="C13" s="22" t="s">
        <v>33</v>
      </c>
      <c r="D13" s="23">
        <f>800-60</f>
        <v>740</v>
      </c>
      <c r="E13" s="117"/>
      <c r="F13" s="72">
        <f t="shared" ref="F13:F17" si="0">IF(E13="OUI",D13, 0)</f>
        <v>0</v>
      </c>
    </row>
    <row r="14" spans="2:8" ht="36.65" customHeight="1" x14ac:dyDescent="0.35">
      <c r="B14" s="144"/>
      <c r="C14" s="22" t="s">
        <v>34</v>
      </c>
      <c r="D14" s="23">
        <f>800-150</f>
        <v>650</v>
      </c>
      <c r="E14" s="117"/>
      <c r="F14" s="72">
        <f t="shared" si="0"/>
        <v>0</v>
      </c>
    </row>
    <row r="15" spans="2:8" ht="22.9" customHeight="1" x14ac:dyDescent="0.35">
      <c r="B15" s="144"/>
      <c r="C15" s="119" t="s">
        <v>12</v>
      </c>
      <c r="D15" s="23">
        <f>800-120</f>
        <v>680</v>
      </c>
      <c r="E15" s="117"/>
      <c r="F15" s="72">
        <f t="shared" si="0"/>
        <v>0</v>
      </c>
    </row>
    <row r="16" spans="2:8" ht="31.9" customHeight="1" x14ac:dyDescent="0.35">
      <c r="B16" s="145"/>
      <c r="C16" s="24" t="s">
        <v>35</v>
      </c>
      <c r="D16" s="25">
        <f>800-20</f>
        <v>780</v>
      </c>
      <c r="E16" s="116"/>
      <c r="F16" s="73">
        <f t="shared" si="0"/>
        <v>0</v>
      </c>
    </row>
    <row r="17" spans="2:14" ht="142.5" customHeight="1" x14ac:dyDescent="0.35">
      <c r="B17" s="143" t="s">
        <v>2</v>
      </c>
      <c r="C17" s="20" t="s">
        <v>36</v>
      </c>
      <c r="D17" s="21">
        <v>700</v>
      </c>
      <c r="E17" s="115"/>
      <c r="F17" s="71">
        <f t="shared" si="0"/>
        <v>0</v>
      </c>
    </row>
    <row r="18" spans="2:14" ht="28.15" customHeight="1" x14ac:dyDescent="0.35">
      <c r="B18" s="144"/>
      <c r="C18" s="22" t="s">
        <v>40</v>
      </c>
      <c r="D18" s="23">
        <v>1350</v>
      </c>
      <c r="E18" s="117"/>
      <c r="F18" s="72">
        <f>IF(E18="Oui",D18*(C5/4000),0)</f>
        <v>0</v>
      </c>
    </row>
    <row r="19" spans="2:14" ht="28.15" customHeight="1" x14ac:dyDescent="0.35">
      <c r="B19" s="144"/>
      <c r="C19" s="22" t="s">
        <v>41</v>
      </c>
      <c r="D19" s="23">
        <v>1350</v>
      </c>
      <c r="E19" s="117"/>
      <c r="F19" s="72">
        <f>IF(E19="Oui",D18+(D19*((C5-4000)/4000)),0)</f>
        <v>0</v>
      </c>
    </row>
    <row r="20" spans="2:14" ht="23.5" customHeight="1" x14ac:dyDescent="0.35">
      <c r="B20" s="145"/>
      <c r="C20" s="24" t="s">
        <v>42</v>
      </c>
      <c r="D20" s="25">
        <v>1000</v>
      </c>
      <c r="E20" s="116"/>
      <c r="F20" s="73">
        <f>IF(E20="Oui",D18+D19+(D20*((C5-8000)/4000)),0)</f>
        <v>0</v>
      </c>
      <c r="G20" s="14"/>
    </row>
    <row r="21" spans="2:14" ht="112.5" customHeight="1" x14ac:dyDescent="0.35">
      <c r="B21" s="128" t="s">
        <v>1</v>
      </c>
      <c r="C21" s="20" t="s">
        <v>13</v>
      </c>
      <c r="D21" s="21">
        <v>500</v>
      </c>
      <c r="E21" s="115"/>
      <c r="F21" s="71">
        <f>IF(E21="OUI",D21, 0)</f>
        <v>0</v>
      </c>
      <c r="G21" s="124" t="s">
        <v>52</v>
      </c>
      <c r="H21" s="125"/>
      <c r="I21" s="65"/>
      <c r="J21" s="65"/>
      <c r="K21" s="65"/>
      <c r="L21" s="65"/>
      <c r="M21" s="65"/>
      <c r="N21" s="65"/>
    </row>
    <row r="22" spans="2:14" ht="52.5" customHeight="1" thickBot="1" x14ac:dyDescent="0.4">
      <c r="B22" s="129"/>
      <c r="C22" s="30" t="s">
        <v>66</v>
      </c>
      <c r="D22" s="39" t="s">
        <v>14</v>
      </c>
      <c r="E22" s="114"/>
      <c r="F22" s="74">
        <f>IF(E22&gt;15,(200*16)+(150*(E22-16)),E22*200)</f>
        <v>0</v>
      </c>
      <c r="G22" s="124"/>
      <c r="H22" s="125"/>
      <c r="I22" s="65"/>
      <c r="J22" s="65"/>
      <c r="K22" s="65"/>
      <c r="L22" s="65"/>
      <c r="M22" s="65"/>
      <c r="N22" s="65"/>
    </row>
    <row r="23" spans="2:14" ht="24" customHeight="1" thickBot="1" x14ac:dyDescent="0.4">
      <c r="B23" s="130" t="s">
        <v>6</v>
      </c>
      <c r="C23" s="131"/>
      <c r="D23" s="31"/>
      <c r="E23" s="33"/>
      <c r="F23" s="75">
        <f>SUM(F12:F22)</f>
        <v>0</v>
      </c>
      <c r="G23" s="94"/>
    </row>
    <row r="24" spans="2:14" ht="7.9" customHeight="1" thickBot="1" x14ac:dyDescent="0.4">
      <c r="B24" s="42"/>
      <c r="C24" s="42"/>
      <c r="D24" s="43"/>
      <c r="E24" s="44"/>
      <c r="F24" s="42"/>
    </row>
    <row r="25" spans="2:14" ht="78" customHeight="1" x14ac:dyDescent="0.35">
      <c r="B25" s="132" t="s">
        <v>61</v>
      </c>
      <c r="C25" s="133"/>
      <c r="D25" s="38"/>
      <c r="E25" s="40" t="s">
        <v>43</v>
      </c>
      <c r="F25" s="76"/>
      <c r="G25" s="9"/>
      <c r="H25" s="10"/>
      <c r="I25" s="3"/>
    </row>
    <row r="26" spans="2:14" ht="248.25" customHeight="1" x14ac:dyDescent="0.35">
      <c r="B26" s="150" t="s">
        <v>17</v>
      </c>
      <c r="C26" s="4" t="s">
        <v>54</v>
      </c>
      <c r="D26" s="5">
        <v>100</v>
      </c>
      <c r="E26" s="113"/>
      <c r="F26" s="77">
        <f>IF(E26&gt;8,800,E26*D26)</f>
        <v>0</v>
      </c>
      <c r="G26" s="157" t="s">
        <v>53</v>
      </c>
      <c r="H26" s="157"/>
      <c r="I26" s="157"/>
      <c r="J26" s="157"/>
      <c r="K26" s="157"/>
      <c r="L26" s="157"/>
      <c r="M26" s="157"/>
      <c r="N26" s="157"/>
    </row>
    <row r="27" spans="2:14" ht="173.25" customHeight="1" thickBot="1" x14ac:dyDescent="0.4">
      <c r="B27" s="151"/>
      <c r="C27" s="36" t="s">
        <v>55</v>
      </c>
      <c r="D27" s="37">
        <v>1000</v>
      </c>
      <c r="E27" s="112"/>
      <c r="F27" s="78">
        <f>IF(E27="Oui",D27*(C5/4000),0)</f>
        <v>0</v>
      </c>
      <c r="G27" s="158" t="s">
        <v>57</v>
      </c>
      <c r="H27" s="159"/>
      <c r="I27" s="159"/>
      <c r="J27" s="159"/>
      <c r="K27" s="159"/>
      <c r="L27" s="159"/>
      <c r="M27" s="159"/>
      <c r="N27" s="159"/>
    </row>
    <row r="28" spans="2:14" ht="21.75" customHeight="1" thickBot="1" x14ac:dyDescent="0.4">
      <c r="B28" s="134" t="s">
        <v>7</v>
      </c>
      <c r="C28" s="135"/>
      <c r="D28" s="54"/>
      <c r="E28" s="55"/>
      <c r="F28" s="79">
        <f>F27+F26</f>
        <v>0</v>
      </c>
    </row>
    <row r="29" spans="2:14" ht="23.25" customHeight="1" thickTop="1" thickBot="1" x14ac:dyDescent="0.4">
      <c r="B29" s="136" t="s">
        <v>15</v>
      </c>
      <c r="C29" s="137"/>
      <c r="D29" s="56"/>
      <c r="E29" s="57"/>
      <c r="F29" s="80">
        <f>F28+F23</f>
        <v>0</v>
      </c>
      <c r="G29" s="9"/>
      <c r="H29" s="10"/>
      <c r="I29" s="3"/>
    </row>
    <row r="30" spans="2:14" s="11" customFormat="1" ht="11.5" customHeight="1" thickTop="1" thickBot="1" x14ac:dyDescent="0.4">
      <c r="B30" s="41"/>
      <c r="C30" s="41"/>
      <c r="D30" s="26"/>
      <c r="E30" s="32"/>
      <c r="F30" s="81"/>
      <c r="G30" s="9"/>
      <c r="H30" s="10"/>
      <c r="I30" s="3"/>
    </row>
    <row r="31" spans="2:14" ht="36.65" customHeight="1" thickTop="1" x14ac:dyDescent="0.35">
      <c r="B31" s="152" t="s">
        <v>16</v>
      </c>
      <c r="C31" s="153"/>
      <c r="D31" s="87" t="s">
        <v>9</v>
      </c>
      <c r="E31" s="87" t="s">
        <v>10</v>
      </c>
      <c r="F31" s="88" t="s">
        <v>4</v>
      </c>
    </row>
    <row r="32" spans="2:14" ht="180" customHeight="1" x14ac:dyDescent="0.35">
      <c r="B32" s="154"/>
      <c r="C32" s="155"/>
      <c r="D32" s="18"/>
      <c r="E32" s="19" t="s">
        <v>56</v>
      </c>
      <c r="F32" s="86" t="s">
        <v>5</v>
      </c>
    </row>
    <row r="33" spans="2:14" ht="46.15" customHeight="1" x14ac:dyDescent="0.35">
      <c r="B33" s="161" t="s">
        <v>0</v>
      </c>
      <c r="C33" s="20" t="s">
        <v>44</v>
      </c>
      <c r="D33" s="21">
        <v>250</v>
      </c>
      <c r="E33" s="111"/>
      <c r="F33" s="71">
        <f>IF(E33="OUI",D33, 0)</f>
        <v>0</v>
      </c>
      <c r="G33" s="126" t="s">
        <v>58</v>
      </c>
      <c r="H33" s="127"/>
      <c r="I33" s="127"/>
    </row>
    <row r="34" spans="2:14" ht="34.9" customHeight="1" x14ac:dyDescent="0.35">
      <c r="B34" s="161"/>
      <c r="C34" s="47" t="s">
        <v>45</v>
      </c>
      <c r="D34" s="23">
        <v>250</v>
      </c>
      <c r="E34" s="110"/>
      <c r="F34" s="72">
        <f>IF(E34="OUI",D34+D33, 0)</f>
        <v>0</v>
      </c>
      <c r="G34" s="126"/>
      <c r="H34" s="127"/>
      <c r="I34" s="127"/>
    </row>
    <row r="35" spans="2:14" ht="62.5" customHeight="1" x14ac:dyDescent="0.35">
      <c r="B35" s="161"/>
      <c r="C35" s="66" t="s">
        <v>59</v>
      </c>
      <c r="D35" s="67"/>
      <c r="E35" s="68"/>
      <c r="F35" s="82"/>
    </row>
    <row r="36" spans="2:14" ht="47.5" customHeight="1" x14ac:dyDescent="0.35">
      <c r="B36" s="161"/>
      <c r="C36" s="48" t="s">
        <v>46</v>
      </c>
      <c r="D36" s="49">
        <v>250</v>
      </c>
      <c r="E36" s="111"/>
      <c r="F36" s="71">
        <f>IF(E36="OUI",D36, 0)</f>
        <v>0</v>
      </c>
      <c r="G36" s="126" t="s">
        <v>60</v>
      </c>
      <c r="H36" s="127"/>
      <c r="I36" s="127"/>
    </row>
    <row r="37" spans="2:14" ht="24" customHeight="1" x14ac:dyDescent="0.35">
      <c r="B37" s="161"/>
      <c r="C37" s="47" t="s">
        <v>47</v>
      </c>
      <c r="D37" s="50">
        <v>250</v>
      </c>
      <c r="E37" s="110"/>
      <c r="F37" s="72">
        <f>IF(E37="OUI",D37+D36, 0)</f>
        <v>0</v>
      </c>
      <c r="G37" s="126"/>
      <c r="H37" s="127"/>
      <c r="I37" s="127"/>
    </row>
    <row r="38" spans="2:14" ht="78" customHeight="1" x14ac:dyDescent="0.35">
      <c r="B38" s="161"/>
      <c r="C38" s="47" t="s">
        <v>18</v>
      </c>
      <c r="D38" s="50">
        <v>200</v>
      </c>
      <c r="E38" s="110"/>
      <c r="F38" s="72">
        <f>IF(E38="OUI",D38, 0)</f>
        <v>0</v>
      </c>
    </row>
    <row r="39" spans="2:14" ht="60.65" customHeight="1" x14ac:dyDescent="0.35">
      <c r="B39" s="161"/>
      <c r="C39" s="69" t="s">
        <v>8</v>
      </c>
      <c r="D39" s="70"/>
      <c r="E39" s="68"/>
      <c r="F39" s="82"/>
    </row>
    <row r="40" spans="2:14" ht="133.9" customHeight="1" x14ac:dyDescent="0.35">
      <c r="B40" s="161"/>
      <c r="C40" s="45" t="s">
        <v>62</v>
      </c>
      <c r="D40" s="46">
        <v>350</v>
      </c>
      <c r="E40" s="109"/>
      <c r="F40" s="77">
        <f>IF(E40&gt;2,2*D40*(C5/4000),E40*D40*(C5/4000))</f>
        <v>0</v>
      </c>
      <c r="G40" s="157" t="s">
        <v>48</v>
      </c>
      <c r="H40" s="160"/>
      <c r="I40" s="160"/>
      <c r="J40" s="160"/>
      <c r="K40" s="160"/>
      <c r="L40" s="160"/>
      <c r="M40" s="160"/>
      <c r="N40" s="160"/>
    </row>
    <row r="41" spans="2:14" ht="114.65" customHeight="1" x14ac:dyDescent="0.35">
      <c r="B41" s="161"/>
      <c r="C41" s="45" t="s">
        <v>37</v>
      </c>
      <c r="D41" s="46">
        <v>100</v>
      </c>
      <c r="E41" s="109"/>
      <c r="F41" s="77">
        <f>IF(E41="OUI",D41, 0)</f>
        <v>0</v>
      </c>
      <c r="G41" s="15"/>
      <c r="H41" s="1"/>
      <c r="I41" s="1"/>
      <c r="J41" s="1"/>
      <c r="K41" s="1"/>
      <c r="L41" s="1"/>
      <c r="M41" s="1"/>
      <c r="N41" s="1"/>
    </row>
    <row r="42" spans="2:14" ht="77.5" customHeight="1" x14ac:dyDescent="0.35">
      <c r="B42" s="150" t="s">
        <v>2</v>
      </c>
      <c r="C42" s="4" t="s">
        <v>38</v>
      </c>
      <c r="D42" s="46">
        <v>450</v>
      </c>
      <c r="E42" s="109"/>
      <c r="F42" s="77">
        <f>IF(E42&gt;1,D42,0)</f>
        <v>0</v>
      </c>
    </row>
    <row r="43" spans="2:14" ht="104.5" customHeight="1" x14ac:dyDescent="0.35">
      <c r="B43" s="156"/>
      <c r="C43" s="4" t="s">
        <v>39</v>
      </c>
      <c r="D43" s="46">
        <v>200</v>
      </c>
      <c r="E43" s="109"/>
      <c r="F43" s="77">
        <f>IF(E43="Oui",D43*(C5/4000),0)</f>
        <v>0</v>
      </c>
    </row>
    <row r="44" spans="2:14" ht="101.5" customHeight="1" thickBot="1" x14ac:dyDescent="0.4">
      <c r="B44" s="51" t="s">
        <v>1</v>
      </c>
      <c r="C44" s="52" t="s">
        <v>19</v>
      </c>
      <c r="D44" s="53">
        <v>100</v>
      </c>
      <c r="E44" s="108"/>
      <c r="F44" s="83">
        <f>IF(E44="OUI",D44, 0)</f>
        <v>0</v>
      </c>
    </row>
    <row r="45" spans="2:14" ht="23.5" customHeight="1" thickTop="1" thickBot="1" x14ac:dyDescent="0.4">
      <c r="B45" s="136" t="s">
        <v>20</v>
      </c>
      <c r="C45" s="137"/>
      <c r="D45" s="91"/>
      <c r="E45" s="92"/>
      <c r="F45" s="93">
        <f>SUM(F33:F44)</f>
        <v>0</v>
      </c>
    </row>
    <row r="46" spans="2:14" ht="6" customHeight="1" thickTop="1" thickBot="1" x14ac:dyDescent="0.4">
      <c r="B46" s="147"/>
      <c r="C46" s="147"/>
      <c r="D46" s="9"/>
      <c r="E46" s="34"/>
      <c r="F46" s="84"/>
      <c r="G46" s="8"/>
    </row>
    <row r="47" spans="2:14" ht="19.5" thickTop="1" thickBot="1" x14ac:dyDescent="0.4">
      <c r="B47" s="148" t="s">
        <v>21</v>
      </c>
      <c r="C47" s="149"/>
      <c r="D47" s="58"/>
      <c r="E47" s="59"/>
      <c r="F47" s="85">
        <f>F45+F29</f>
        <v>0</v>
      </c>
      <c r="G47" s="8"/>
    </row>
    <row r="48" spans="2:14" ht="16.5" thickTop="1" thickBot="1" x14ac:dyDescent="0.4">
      <c r="C48" s="1"/>
      <c r="D48" s="35"/>
      <c r="E48" s="12"/>
      <c r="G48" s="12"/>
    </row>
    <row r="49" spans="3:9" ht="39" customHeight="1" thickTop="1" thickBot="1" x14ac:dyDescent="0.4">
      <c r="C49" s="60" t="s">
        <v>23</v>
      </c>
      <c r="D49" s="61">
        <f>F47*D8</f>
        <v>0</v>
      </c>
      <c r="E49" s="13"/>
      <c r="F49" s="11"/>
      <c r="G49" s="13"/>
    </row>
    <row r="50" spans="3:9" ht="15.5" thickTop="1" thickBot="1" x14ac:dyDescent="0.4"/>
    <row r="51" spans="3:9" ht="29.5" customHeight="1" thickTop="1" thickBot="1" x14ac:dyDescent="0.4">
      <c r="C51" s="95" t="s">
        <v>30</v>
      </c>
      <c r="D51" s="64">
        <f>(D12+D17+F18+F19+F20+F21+F22+F26+F27)*D8</f>
        <v>10500</v>
      </c>
    </row>
    <row r="52" spans="3:9" ht="14.5" customHeight="1" thickTop="1" x14ac:dyDescent="0.35"/>
    <row r="53" spans="3:9" ht="15" thickBot="1" x14ac:dyDescent="0.4">
      <c r="C53" s="11"/>
    </row>
    <row r="54" spans="3:9" ht="29.5" thickTop="1" x14ac:dyDescent="0.35">
      <c r="C54" s="96" t="s">
        <v>24</v>
      </c>
      <c r="D54" s="97" t="s">
        <v>26</v>
      </c>
      <c r="E54" s="98" t="s">
        <v>27</v>
      </c>
      <c r="F54" s="103" t="s">
        <v>28</v>
      </c>
      <c r="G54" s="105" t="s">
        <v>31</v>
      </c>
      <c r="H54" s="146" t="s">
        <v>49</v>
      </c>
      <c r="I54" s="146"/>
    </row>
    <row r="55" spans="3:9" ht="14.5" customHeight="1" x14ac:dyDescent="0.35">
      <c r="C55" s="99" t="s">
        <v>29</v>
      </c>
      <c r="D55" s="107"/>
      <c r="E55" s="123" t="e">
        <f>D55/C5</f>
        <v>#DIV/0!</v>
      </c>
      <c r="F55" s="104" t="e">
        <f>IF(AND(E55&gt;7.5%,E56&gt;0.4%),((E55-7.5%)+(E56-0.4%)),0)</f>
        <v>#DIV/0!</v>
      </c>
      <c r="G55" s="106" t="e">
        <f>IF(F55=0%,0,IF(F55&lt;25%,(D49+(D49*F55%)),(D49+(D49*25%))))</f>
        <v>#DIV/0!</v>
      </c>
      <c r="H55" s="146"/>
      <c r="I55" s="146"/>
    </row>
    <row r="56" spans="3:9" x14ac:dyDescent="0.35">
      <c r="C56" s="99" t="s">
        <v>25</v>
      </c>
      <c r="D56" s="107"/>
      <c r="E56" s="123" t="e">
        <f>D56/C5</f>
        <v>#DIV/0!</v>
      </c>
      <c r="F56" s="104" t="e">
        <f>IF(AND(E55&gt;7.5%,E56&lt;=0.4%),(E55-7.5%),0)</f>
        <v>#DIV/0!</v>
      </c>
      <c r="G56" s="106" t="e">
        <f>IF(F56=0%,0,IF(F56&lt;25%,(D49+(D49*F56%)),(D49+(D49*25%))))</f>
        <v>#DIV/0!</v>
      </c>
      <c r="H56" s="146"/>
      <c r="I56" s="146"/>
    </row>
    <row r="57" spans="3:9" ht="15" thickBot="1" x14ac:dyDescent="0.4">
      <c r="C57" s="100"/>
      <c r="D57" s="101"/>
      <c r="E57" s="102"/>
      <c r="F57" s="120" t="e">
        <f>IF(AND(E55&lt;=7.5%,E56&gt;0.4%),(E56-0.4%),0)</f>
        <v>#DIV/0!</v>
      </c>
      <c r="G57" s="121" t="e">
        <f>IF(F57=0%,0,IF(F57&lt;25%,(D49+(D49*F57%)),(D49+(D49*25%))))</f>
        <v>#DIV/0!</v>
      </c>
      <c r="H57" s="146"/>
      <c r="I57" s="146"/>
    </row>
    <row r="58" spans="3:9" ht="15" thickTop="1" x14ac:dyDescent="0.35">
      <c r="H58" s="146"/>
      <c r="I58" s="146"/>
    </row>
    <row r="59" spans="3:9" x14ac:dyDescent="0.35">
      <c r="H59" s="146"/>
      <c r="I59" s="146"/>
    </row>
  </sheetData>
  <sheetProtection algorithmName="SHA-512" hashValue="EGS0KcTA5ofM6sT9Ir3KqLLtHwp9SV7IO6oAJxoLV/WihY8zI+aTER/6f05L4PyzQ5hFwntPqyrHdrTHjRRA6Q==" saltValue="MMWU3ZDWhgIoxPaWPfleCg==" spinCount="100000" sheet="1" objects="1" scenarios="1"/>
  <mergeCells count="25">
    <mergeCell ref="H54:I59"/>
    <mergeCell ref="B46:C46"/>
    <mergeCell ref="B47:C47"/>
    <mergeCell ref="B26:B27"/>
    <mergeCell ref="B31:C32"/>
    <mergeCell ref="B42:B43"/>
    <mergeCell ref="B45:C45"/>
    <mergeCell ref="G26:N26"/>
    <mergeCell ref="G27:N27"/>
    <mergeCell ref="G40:N40"/>
    <mergeCell ref="B33:B41"/>
    <mergeCell ref="C6:F6"/>
    <mergeCell ref="C7:F7"/>
    <mergeCell ref="B11:C11"/>
    <mergeCell ref="B10:C10"/>
    <mergeCell ref="B17:B20"/>
    <mergeCell ref="B12:B16"/>
    <mergeCell ref="G21:H22"/>
    <mergeCell ref="G33:I34"/>
    <mergeCell ref="G36:I37"/>
    <mergeCell ref="B21:B22"/>
    <mergeCell ref="B23:C23"/>
    <mergeCell ref="B25:C25"/>
    <mergeCell ref="B28:C28"/>
    <mergeCell ref="B29:C29"/>
  </mergeCells>
  <pageMargins left="0.70866141732283472" right="0.70866141732283472" top="0.74803149606299213"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Calcul NMR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Uilisateur</dc:creator>
  <cp:lastModifiedBy>camille</cp:lastModifiedBy>
  <cp:lastPrinted>2019-02-05T11:23:44Z</cp:lastPrinted>
  <dcterms:created xsi:type="dcterms:W3CDTF">2014-10-16T05:22:40Z</dcterms:created>
  <dcterms:modified xsi:type="dcterms:W3CDTF">2020-02-13T13:45:50Z</dcterms:modified>
</cp:coreProperties>
</file>